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ЭтаКнига" defaultThemeVersion="124226"/>
  <bookViews>
    <workbookView xWindow="60" yWindow="75" windowWidth="14385" windowHeight="10890" tabRatio="492" firstSheet="8" activeTab="17"/>
  </bookViews>
  <sheets>
    <sheet name="modProv" sheetId="127" state="veryHidden" r:id="rId1"/>
    <sheet name="TEHSHEET" sheetId="15" state="veryHidden" r:id="rId2"/>
    <sheet name="REESTR_ORG" sheetId="115" state="veryHidden" r:id="rId3"/>
    <sheet name="REESTR" sheetId="126" state="veryHidden" r:id="rId4"/>
    <sheet name="tech" sheetId="10" state="veryHidden" r:id="rId5"/>
    <sheet name="modExportData" sheetId="131" state="veryHidden" r:id="rId6"/>
    <sheet name="январь" sheetId="135" r:id="rId7"/>
    <sheet name="февраль" sheetId="132" r:id="rId8"/>
    <sheet name="март" sheetId="133" r:id="rId9"/>
    <sheet name="апрель" sheetId="134" r:id="rId10"/>
    <sheet name="май" sheetId="136" r:id="rId11"/>
    <sheet name="июнь" sheetId="137" r:id="rId12"/>
    <sheet name="июль" sheetId="138" r:id="rId13"/>
    <sheet name="август" sheetId="139" r:id="rId14"/>
    <sheet name="сентябрь" sheetId="140" r:id="rId15"/>
    <sheet name="октябрь" sheetId="141" r:id="rId16"/>
    <sheet name="ноябрь" sheetId="142" r:id="rId17"/>
    <sheet name="декабрь" sheetId="14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CCURACY_RANGE">#REF!</definedName>
    <definedName name="add_gen_company_locked_range">tech!$19:$19</definedName>
    <definedName name="add_gen_company_range">tech!$6:$6</definedName>
    <definedName name="add_net_company_locked_range">tech!$16:$16</definedName>
    <definedName name="add_net_company_range">tech!$3:$3</definedName>
    <definedName name="add_other_company_locked_range">tech!$25:$25</definedName>
    <definedName name="add_other_company_range">tech!$12:$12</definedName>
    <definedName name="add_sbwt_company_locked_range">tech!$22:$22</definedName>
    <definedName name="add_sbwt_company_range">tech!$9:$9</definedName>
    <definedName name="DELETE_HL_COLUMN_MARKER">#REF!</definedName>
    <definedName name="EE_DISBALANCE">#REF!</definedName>
    <definedName name="EE_TOTAL_DISBALANCE">#REF!</definedName>
    <definedName name="god">#REF!</definedName>
    <definedName name="inn">#REF!</definedName>
    <definedName name="kpp">#REF!</definedName>
    <definedName name="kvartal">#REF!</definedName>
    <definedName name="LIST_ORG_EE">REESTR_ORG!$A$2:$E$194</definedName>
    <definedName name="logic">TEHSHEET!$E$2:$E$3</definedName>
    <definedName name="MONTH">TEHSHEET!$D$2:$D$14</definedName>
    <definedName name="NUM_COLUMN_MARKER">#REF!</definedName>
    <definedName name="org">#REF!</definedName>
    <definedName name="post_name">REESTR_ORG!$T$200:$T$254</definedName>
    <definedName name="post_without_enes_name">REESTR_ORG!$X$200:$X$253</definedName>
    <definedName name="potr_name">REESTR_ORG!$AN$200</definedName>
    <definedName name="POWER_DISBALANCE">#REF!</definedName>
    <definedName name="POWER_TOTAL_DISBALANCE">#REF!</definedName>
    <definedName name="REESTR_TEMP">REESTR!$A$2:$C$2</definedName>
    <definedName name="reg_name">#REF!</definedName>
    <definedName name="REGION">TEHSHEET!$A$1:$A$84</definedName>
    <definedName name="region_range">TEHSHEET!$G$2:$G$2</definedName>
    <definedName name="ROW_MARKER_1">#REF!</definedName>
    <definedName name="ROW_MARKER_2">#REF!</definedName>
    <definedName name="sbwt_name">REESTR_ORG!$H$200:$H$221</definedName>
    <definedName name="sbwt_name_o">REESTR_ORG!$AV$200:$AV$222</definedName>
    <definedName name="sbwt_name_oep">REESTR_ORG!$AZ$200:$AZ$222</definedName>
    <definedName name="sbwt_name_p">REESTR_ORG!$P$200:$P$222</definedName>
    <definedName name="sbwt_post_name">REESTR_ORG!$AR$200:$AR$275</definedName>
    <definedName name="title_post_name">REESTR_ORG!$AB$200:$AD$254</definedName>
    <definedName name="title_post_without_enes_name">REESTR_ORG!$AF$200:$AH$253</definedName>
    <definedName name="title_sbwt_name">REESTR_ORG!$L$200:$N$221</definedName>
    <definedName name="title_tso_name">REESTR_ORG!$D$200:$F$314</definedName>
    <definedName name="tso_name">REESTR_ORG!$A$200:$A$314</definedName>
    <definedName name="tso_name_p">REESTR_ORG!$AJ$200:$AJ$369</definedName>
    <definedName name="version">#REF!</definedName>
    <definedName name="XML_ORG_LIST_TAG_NAMES">TEHSHEET!$G$21:$G$25</definedName>
    <definedName name="YEAR">TEHSHEET!$C$2:$C$13</definedName>
  </definedNames>
  <calcPr calcId="125725"/>
</workbook>
</file>

<file path=xl/calcChain.xml><?xml version="1.0" encoding="utf-8"?>
<calcChain xmlns="http://schemas.openxmlformats.org/spreadsheetml/2006/main">
  <c r="H141" i="143"/>
  <c r="G141"/>
  <c r="F141"/>
  <c r="E141"/>
  <c r="D141" s="1"/>
  <c r="H137"/>
  <c r="D137" s="1"/>
  <c r="G137"/>
  <c r="F137"/>
  <c r="E137"/>
  <c r="D135"/>
  <c r="C135"/>
  <c r="H133"/>
  <c r="G133"/>
  <c r="G129" s="1"/>
  <c r="F133"/>
  <c r="E133"/>
  <c r="D133" s="1"/>
  <c r="H130"/>
  <c r="H129" s="1"/>
  <c r="G130"/>
  <c r="F130"/>
  <c r="F129" s="1"/>
  <c r="E130"/>
  <c r="D130"/>
  <c r="E129"/>
  <c r="H125"/>
  <c r="G125"/>
  <c r="F125"/>
  <c r="D125" s="1"/>
  <c r="E125"/>
  <c r="H121"/>
  <c r="G121"/>
  <c r="F121"/>
  <c r="E121"/>
  <c r="D121" s="1"/>
  <c r="E117"/>
  <c r="H114"/>
  <c r="G114"/>
  <c r="F114"/>
  <c r="E114"/>
  <c r="D114" s="1"/>
  <c r="D111"/>
  <c r="D110"/>
  <c r="H107"/>
  <c r="G107"/>
  <c r="F107"/>
  <c r="D107" s="1"/>
  <c r="E107"/>
  <c r="H106"/>
  <c r="G106"/>
  <c r="F106"/>
  <c r="E106"/>
  <c r="D106" s="1"/>
  <c r="H104"/>
  <c r="H102" s="1"/>
  <c r="F104"/>
  <c r="E104"/>
  <c r="H103"/>
  <c r="G103"/>
  <c r="F103"/>
  <c r="E103"/>
  <c r="D103" s="1"/>
  <c r="F102"/>
  <c r="H100"/>
  <c r="G100"/>
  <c r="F100"/>
  <c r="E100"/>
  <c r="D100" s="1"/>
  <c r="H96"/>
  <c r="G96"/>
  <c r="F96"/>
  <c r="E96"/>
  <c r="D96"/>
  <c r="H93"/>
  <c r="G93"/>
  <c r="F93"/>
  <c r="E93"/>
  <c r="D93" s="1"/>
  <c r="H90"/>
  <c r="G90"/>
  <c r="F90"/>
  <c r="D90" s="1"/>
  <c r="E90"/>
  <c r="H88"/>
  <c r="G88"/>
  <c r="G86" s="1"/>
  <c r="E88"/>
  <c r="C88"/>
  <c r="H86"/>
  <c r="E86"/>
  <c r="D86" s="1"/>
  <c r="H84"/>
  <c r="F84"/>
  <c r="E84"/>
  <c r="C84"/>
  <c r="H83"/>
  <c r="G83"/>
  <c r="E83"/>
  <c r="C83"/>
  <c r="H82"/>
  <c r="G82"/>
  <c r="E82"/>
  <c r="C82"/>
  <c r="H81"/>
  <c r="G81"/>
  <c r="E81"/>
  <c r="C81"/>
  <c r="F80"/>
  <c r="E80"/>
  <c r="E78" s="1"/>
  <c r="C80"/>
  <c r="H74"/>
  <c r="H73"/>
  <c r="G73"/>
  <c r="E99" s="1"/>
  <c r="F73"/>
  <c r="F72"/>
  <c r="H71"/>
  <c r="G71"/>
  <c r="F71"/>
  <c r="E71"/>
  <c r="D71" s="1"/>
  <c r="H69"/>
  <c r="H67" s="1"/>
  <c r="F69"/>
  <c r="E69"/>
  <c r="C69"/>
  <c r="F67"/>
  <c r="E67"/>
  <c r="H65"/>
  <c r="G65"/>
  <c r="G63" s="1"/>
  <c r="E65"/>
  <c r="D65" s="1"/>
  <c r="C65"/>
  <c r="H63"/>
  <c r="E63"/>
  <c r="D63" s="1"/>
  <c r="H62"/>
  <c r="H61" s="1"/>
  <c r="G62"/>
  <c r="F62"/>
  <c r="E62"/>
  <c r="D58"/>
  <c r="D57"/>
  <c r="H55"/>
  <c r="G55"/>
  <c r="G104" s="1"/>
  <c r="D104" s="1"/>
  <c r="F55"/>
  <c r="D54"/>
  <c r="H53"/>
  <c r="F53"/>
  <c r="E53"/>
  <c r="D51"/>
  <c r="E50"/>
  <c r="H47"/>
  <c r="G47"/>
  <c r="F47"/>
  <c r="D47" s="1"/>
  <c r="E47"/>
  <c r="H44"/>
  <c r="G44"/>
  <c r="F44"/>
  <c r="E44"/>
  <c r="D44" s="1"/>
  <c r="H41"/>
  <c r="G41"/>
  <c r="F41"/>
  <c r="E41"/>
  <c r="D41"/>
  <c r="F39"/>
  <c r="F88" s="1"/>
  <c r="F86" s="1"/>
  <c r="D39"/>
  <c r="H37"/>
  <c r="G37"/>
  <c r="F37"/>
  <c r="E37"/>
  <c r="D37" s="1"/>
  <c r="G35"/>
  <c r="D35" s="1"/>
  <c r="F34"/>
  <c r="D34" s="1"/>
  <c r="F33"/>
  <c r="D33" s="1"/>
  <c r="H32"/>
  <c r="G32"/>
  <c r="F32"/>
  <c r="D32" s="1"/>
  <c r="H31"/>
  <c r="H29" s="1"/>
  <c r="H28" s="1"/>
  <c r="H119" s="1"/>
  <c r="H117" s="1"/>
  <c r="H113" s="1"/>
  <c r="G31"/>
  <c r="G80" s="1"/>
  <c r="D31"/>
  <c r="E29"/>
  <c r="D24"/>
  <c r="F23"/>
  <c r="D22"/>
  <c r="G20"/>
  <c r="G69" s="1"/>
  <c r="D20"/>
  <c r="H18"/>
  <c r="G18"/>
  <c r="G12" s="1"/>
  <c r="F18"/>
  <c r="E18"/>
  <c r="D18" s="1"/>
  <c r="F16"/>
  <c r="F65" s="1"/>
  <c r="F63" s="1"/>
  <c r="H14"/>
  <c r="G14"/>
  <c r="F14"/>
  <c r="D14" s="1"/>
  <c r="E14"/>
  <c r="E12" s="1"/>
  <c r="D13"/>
  <c r="H12"/>
  <c r="H141" i="142"/>
  <c r="G141"/>
  <c r="F141"/>
  <c r="E141"/>
  <c r="D141" s="1"/>
  <c r="H137"/>
  <c r="G137"/>
  <c r="F137"/>
  <c r="E137"/>
  <c r="D137"/>
  <c r="D135"/>
  <c r="C135"/>
  <c r="H133"/>
  <c r="G133"/>
  <c r="F133"/>
  <c r="E133"/>
  <c r="D133" s="1"/>
  <c r="H130"/>
  <c r="H129" s="1"/>
  <c r="G130"/>
  <c r="G129" s="1"/>
  <c r="F130"/>
  <c r="F129" s="1"/>
  <c r="E130"/>
  <c r="D130"/>
  <c r="E129"/>
  <c r="H125"/>
  <c r="G125"/>
  <c r="F125"/>
  <c r="E125"/>
  <c r="D125" s="1"/>
  <c r="H121"/>
  <c r="G121"/>
  <c r="F121"/>
  <c r="E121"/>
  <c r="D121" s="1"/>
  <c r="E117"/>
  <c r="H114"/>
  <c r="H113" s="1"/>
  <c r="G114"/>
  <c r="F114"/>
  <c r="E114"/>
  <c r="D114" s="1"/>
  <c r="D111"/>
  <c r="D110"/>
  <c r="H107"/>
  <c r="G107"/>
  <c r="F107"/>
  <c r="E107"/>
  <c r="D107" s="1"/>
  <c r="H106"/>
  <c r="G106"/>
  <c r="F106"/>
  <c r="E106"/>
  <c r="D106" s="1"/>
  <c r="H104"/>
  <c r="G104"/>
  <c r="F104"/>
  <c r="E104"/>
  <c r="D104"/>
  <c r="H103"/>
  <c r="H102" s="1"/>
  <c r="G103"/>
  <c r="G102" s="1"/>
  <c r="F103"/>
  <c r="E103"/>
  <c r="D103" s="1"/>
  <c r="F102"/>
  <c r="H100"/>
  <c r="G100"/>
  <c r="F100"/>
  <c r="E100"/>
  <c r="D100" s="1"/>
  <c r="H96"/>
  <c r="G96"/>
  <c r="F96"/>
  <c r="E96"/>
  <c r="D96"/>
  <c r="H93"/>
  <c r="G93"/>
  <c r="F93"/>
  <c r="E93"/>
  <c r="D93" s="1"/>
  <c r="H90"/>
  <c r="G90"/>
  <c r="F90"/>
  <c r="E90"/>
  <c r="D90" s="1"/>
  <c r="H88"/>
  <c r="G88"/>
  <c r="G86" s="1"/>
  <c r="F88"/>
  <c r="F86" s="1"/>
  <c r="E88"/>
  <c r="D88" s="1"/>
  <c r="C88"/>
  <c r="H86"/>
  <c r="E86"/>
  <c r="D86" s="1"/>
  <c r="H84"/>
  <c r="G84"/>
  <c r="F84"/>
  <c r="E84"/>
  <c r="D84" s="1"/>
  <c r="C84"/>
  <c r="H83"/>
  <c r="G83"/>
  <c r="F83"/>
  <c r="E83"/>
  <c r="D83"/>
  <c r="C83"/>
  <c r="H82"/>
  <c r="G82"/>
  <c r="F82"/>
  <c r="E82"/>
  <c r="D82" s="1"/>
  <c r="C82"/>
  <c r="H81"/>
  <c r="G81"/>
  <c r="F81"/>
  <c r="E81"/>
  <c r="D81"/>
  <c r="C81"/>
  <c r="H80"/>
  <c r="G80"/>
  <c r="F80"/>
  <c r="F78" s="1"/>
  <c r="E80"/>
  <c r="D80" s="1"/>
  <c r="C80"/>
  <c r="H78"/>
  <c r="H77" s="1"/>
  <c r="G78"/>
  <c r="G77" s="1"/>
  <c r="H74"/>
  <c r="H73"/>
  <c r="G73"/>
  <c r="F73"/>
  <c r="E99" s="1"/>
  <c r="F72"/>
  <c r="H71"/>
  <c r="G71"/>
  <c r="F71"/>
  <c r="E71"/>
  <c r="D71" s="1"/>
  <c r="H69"/>
  <c r="H67" s="1"/>
  <c r="G69"/>
  <c r="G67" s="1"/>
  <c r="F69"/>
  <c r="E69"/>
  <c r="D69"/>
  <c r="C69"/>
  <c r="F67"/>
  <c r="E67"/>
  <c r="H65"/>
  <c r="G65"/>
  <c r="G63" s="1"/>
  <c r="G61" s="1"/>
  <c r="F65"/>
  <c r="F63" s="1"/>
  <c r="E65"/>
  <c r="D65" s="1"/>
  <c r="C65"/>
  <c r="H63"/>
  <c r="E63"/>
  <c r="H62"/>
  <c r="H61" s="1"/>
  <c r="G62"/>
  <c r="F62"/>
  <c r="F61" s="1"/>
  <c r="E62"/>
  <c r="D62" s="1"/>
  <c r="D58"/>
  <c r="D57"/>
  <c r="D55"/>
  <c r="D54"/>
  <c r="H53"/>
  <c r="G53"/>
  <c r="F53"/>
  <c r="E53"/>
  <c r="D53" s="1"/>
  <c r="D51"/>
  <c r="E50"/>
  <c r="H47"/>
  <c r="G47"/>
  <c r="F47"/>
  <c r="E47"/>
  <c r="D47" s="1"/>
  <c r="H44"/>
  <c r="G44"/>
  <c r="F44"/>
  <c r="E44"/>
  <c r="D44"/>
  <c r="H41"/>
  <c r="G41"/>
  <c r="F41"/>
  <c r="E41"/>
  <c r="D41" s="1"/>
  <c r="D39"/>
  <c r="H37"/>
  <c r="G37"/>
  <c r="F37"/>
  <c r="E37"/>
  <c r="D37" s="1"/>
  <c r="D35"/>
  <c r="D34"/>
  <c r="D33"/>
  <c r="D32"/>
  <c r="D31"/>
  <c r="H29"/>
  <c r="H28" s="1"/>
  <c r="H119" s="1"/>
  <c r="H117" s="1"/>
  <c r="G29"/>
  <c r="G28" s="1"/>
  <c r="G119" s="1"/>
  <c r="G117" s="1"/>
  <c r="F29"/>
  <c r="E29"/>
  <c r="D29" s="1"/>
  <c r="F28"/>
  <c r="F119" s="1"/>
  <c r="D24"/>
  <c r="F23"/>
  <c r="D22"/>
  <c r="D20"/>
  <c r="H18"/>
  <c r="G18"/>
  <c r="F18"/>
  <c r="E18"/>
  <c r="D18" s="1"/>
  <c r="D16"/>
  <c r="H14"/>
  <c r="H12" s="1"/>
  <c r="G14"/>
  <c r="G12" s="1"/>
  <c r="F14"/>
  <c r="E14"/>
  <c r="D14"/>
  <c r="D13"/>
  <c r="F12"/>
  <c r="E12"/>
  <c r="D12" s="1"/>
  <c r="J147" i="141"/>
  <c r="I147"/>
  <c r="H147"/>
  <c r="G147"/>
  <c r="F147"/>
  <c r="J143"/>
  <c r="I143"/>
  <c r="H143"/>
  <c r="G143"/>
  <c r="F143" s="1"/>
  <c r="F141"/>
  <c r="E141"/>
  <c r="J139"/>
  <c r="J135" s="1"/>
  <c r="I139"/>
  <c r="H139"/>
  <c r="G139"/>
  <c r="F139"/>
  <c r="J136"/>
  <c r="I136"/>
  <c r="H136"/>
  <c r="G136"/>
  <c r="F136" s="1"/>
  <c r="I135"/>
  <c r="H135"/>
  <c r="J131"/>
  <c r="I131"/>
  <c r="F131" s="1"/>
  <c r="H131"/>
  <c r="G131"/>
  <c r="J127"/>
  <c r="I127"/>
  <c r="H127"/>
  <c r="G127"/>
  <c r="F127"/>
  <c r="G123"/>
  <c r="G119" s="1"/>
  <c r="J120"/>
  <c r="I120"/>
  <c r="H120"/>
  <c r="F120" s="1"/>
  <c r="G120"/>
  <c r="F117"/>
  <c r="F116"/>
  <c r="J113"/>
  <c r="I113"/>
  <c r="F113" s="1"/>
  <c r="H113"/>
  <c r="G113"/>
  <c r="J112"/>
  <c r="I112"/>
  <c r="H112"/>
  <c r="G112"/>
  <c r="F112"/>
  <c r="J110"/>
  <c r="I110"/>
  <c r="H110"/>
  <c r="G110"/>
  <c r="G108" s="1"/>
  <c r="J109"/>
  <c r="I109"/>
  <c r="H109"/>
  <c r="F109" s="1"/>
  <c r="G109"/>
  <c r="J108"/>
  <c r="I108"/>
  <c r="J106"/>
  <c r="I106"/>
  <c r="H106"/>
  <c r="G106"/>
  <c r="F106"/>
  <c r="J102"/>
  <c r="I102"/>
  <c r="H102"/>
  <c r="G102"/>
  <c r="F102" s="1"/>
  <c r="J99"/>
  <c r="I99"/>
  <c r="H99"/>
  <c r="F99" s="1"/>
  <c r="G99"/>
  <c r="J96"/>
  <c r="I96"/>
  <c r="F96" s="1"/>
  <c r="H96"/>
  <c r="G96"/>
  <c r="J94"/>
  <c r="J92" s="1"/>
  <c r="I94"/>
  <c r="H94"/>
  <c r="G94"/>
  <c r="G92" s="1"/>
  <c r="F92" s="1"/>
  <c r="F94"/>
  <c r="E94"/>
  <c r="I92"/>
  <c r="H92"/>
  <c r="J90"/>
  <c r="I90"/>
  <c r="F90" s="1"/>
  <c r="H90"/>
  <c r="G90"/>
  <c r="E90"/>
  <c r="J89"/>
  <c r="I89"/>
  <c r="H89"/>
  <c r="G89"/>
  <c r="F89" s="1"/>
  <c r="E89"/>
  <c r="J88"/>
  <c r="I88"/>
  <c r="F88" s="1"/>
  <c r="H88"/>
  <c r="G88"/>
  <c r="E88"/>
  <c r="J87"/>
  <c r="I87"/>
  <c r="H87"/>
  <c r="G87"/>
  <c r="F87" s="1"/>
  <c r="E87"/>
  <c r="J86"/>
  <c r="J84" s="1"/>
  <c r="J83" s="1"/>
  <c r="I86"/>
  <c r="F86" s="1"/>
  <c r="H86"/>
  <c r="G86"/>
  <c r="E86"/>
  <c r="H84"/>
  <c r="G84"/>
  <c r="H83"/>
  <c r="J80"/>
  <c r="J79"/>
  <c r="F79" s="1"/>
  <c r="I79"/>
  <c r="H79"/>
  <c r="G105" s="1"/>
  <c r="H78"/>
  <c r="J77"/>
  <c r="I77"/>
  <c r="H77"/>
  <c r="G77"/>
  <c r="F77"/>
  <c r="J75"/>
  <c r="I75"/>
  <c r="H75"/>
  <c r="H73" s="1"/>
  <c r="G75"/>
  <c r="G73" s="1"/>
  <c r="F73" s="1"/>
  <c r="E75"/>
  <c r="J73"/>
  <c r="I73"/>
  <c r="J71"/>
  <c r="J69" s="1"/>
  <c r="J67" s="1"/>
  <c r="I71"/>
  <c r="H71"/>
  <c r="G71"/>
  <c r="G69" s="1"/>
  <c r="F71"/>
  <c r="E71"/>
  <c r="I69"/>
  <c r="H69"/>
  <c r="H67" s="1"/>
  <c r="J68"/>
  <c r="I68"/>
  <c r="I67" s="1"/>
  <c r="H68"/>
  <c r="G68"/>
  <c r="F68" s="1"/>
  <c r="F64"/>
  <c r="F63"/>
  <c r="F61"/>
  <c r="F60"/>
  <c r="J59"/>
  <c r="I59"/>
  <c r="H59"/>
  <c r="F59" s="1"/>
  <c r="G59"/>
  <c r="F57"/>
  <c r="G56"/>
  <c r="J53"/>
  <c r="I53"/>
  <c r="H53"/>
  <c r="G53"/>
  <c r="F53"/>
  <c r="J50"/>
  <c r="I50"/>
  <c r="H50"/>
  <c r="G50"/>
  <c r="G34" s="1"/>
  <c r="J47"/>
  <c r="I47"/>
  <c r="H47"/>
  <c r="F47" s="1"/>
  <c r="G47"/>
  <c r="F45"/>
  <c r="J43"/>
  <c r="J34" s="1"/>
  <c r="J125" s="1"/>
  <c r="J123" s="1"/>
  <c r="J119" s="1"/>
  <c r="I43"/>
  <c r="H43"/>
  <c r="G43"/>
  <c r="F43"/>
  <c r="F41"/>
  <c r="F40"/>
  <c r="F39"/>
  <c r="F38"/>
  <c r="F37"/>
  <c r="J35"/>
  <c r="I35"/>
  <c r="H35"/>
  <c r="F35" s="1"/>
  <c r="G35"/>
  <c r="I34"/>
  <c r="I125" s="1"/>
  <c r="I123" s="1"/>
  <c r="I119" s="1"/>
  <c r="F30"/>
  <c r="H29"/>
  <c r="F28"/>
  <c r="F26"/>
  <c r="J24"/>
  <c r="I24"/>
  <c r="F24" s="1"/>
  <c r="H24"/>
  <c r="G24"/>
  <c r="F22"/>
  <c r="J20"/>
  <c r="I20"/>
  <c r="H20"/>
  <c r="H18" s="1"/>
  <c r="G20"/>
  <c r="G18" s="1"/>
  <c r="F19"/>
  <c r="J18"/>
  <c r="I18"/>
  <c r="J145" i="140"/>
  <c r="I145"/>
  <c r="H145"/>
  <c r="G145"/>
  <c r="F145" s="1"/>
  <c r="J141"/>
  <c r="I141"/>
  <c r="H141"/>
  <c r="G141"/>
  <c r="F141"/>
  <c r="F139"/>
  <c r="E139"/>
  <c r="J137"/>
  <c r="I137"/>
  <c r="I133" s="1"/>
  <c r="H137"/>
  <c r="G137"/>
  <c r="F137" s="1"/>
  <c r="J134"/>
  <c r="J133" s="1"/>
  <c r="I134"/>
  <c r="H134"/>
  <c r="H133" s="1"/>
  <c r="G134"/>
  <c r="F134"/>
  <c r="G133"/>
  <c r="J129"/>
  <c r="I129"/>
  <c r="H129"/>
  <c r="F129" s="1"/>
  <c r="G129"/>
  <c r="J125"/>
  <c r="I125"/>
  <c r="H125"/>
  <c r="G125"/>
  <c r="F125" s="1"/>
  <c r="G121"/>
  <c r="J118"/>
  <c r="I118"/>
  <c r="I117" s="1"/>
  <c r="H118"/>
  <c r="G118"/>
  <c r="F118" s="1"/>
  <c r="F115"/>
  <c r="F114"/>
  <c r="J111"/>
  <c r="I111"/>
  <c r="H111"/>
  <c r="F111" s="1"/>
  <c r="G111"/>
  <c r="J110"/>
  <c r="I110"/>
  <c r="H110"/>
  <c r="G110"/>
  <c r="F110" s="1"/>
  <c r="J108"/>
  <c r="J106" s="1"/>
  <c r="I108"/>
  <c r="H108"/>
  <c r="G108"/>
  <c r="F108"/>
  <c r="J107"/>
  <c r="I107"/>
  <c r="I106" s="1"/>
  <c r="H107"/>
  <c r="G107"/>
  <c r="F107" s="1"/>
  <c r="H106"/>
  <c r="J104"/>
  <c r="I104"/>
  <c r="H104"/>
  <c r="G104"/>
  <c r="F104" s="1"/>
  <c r="J100"/>
  <c r="I100"/>
  <c r="H100"/>
  <c r="G100"/>
  <c r="F100"/>
  <c r="J97"/>
  <c r="I97"/>
  <c r="H97"/>
  <c r="G97"/>
  <c r="F97" s="1"/>
  <c r="J94"/>
  <c r="I94"/>
  <c r="H94"/>
  <c r="F94" s="1"/>
  <c r="G94"/>
  <c r="J92"/>
  <c r="I92"/>
  <c r="I90" s="1"/>
  <c r="I82" s="1"/>
  <c r="H92"/>
  <c r="G92"/>
  <c r="F92" s="1"/>
  <c r="E92"/>
  <c r="J90"/>
  <c r="H90"/>
  <c r="G90"/>
  <c r="G82" s="1"/>
  <c r="J88"/>
  <c r="I88"/>
  <c r="H88"/>
  <c r="F88" s="1"/>
  <c r="G88"/>
  <c r="E88"/>
  <c r="J87"/>
  <c r="I87"/>
  <c r="H87"/>
  <c r="G87"/>
  <c r="F87"/>
  <c r="E87"/>
  <c r="J86"/>
  <c r="I86"/>
  <c r="H86"/>
  <c r="F86" s="1"/>
  <c r="G86"/>
  <c r="E86"/>
  <c r="J85"/>
  <c r="J83" s="1"/>
  <c r="J82" s="1"/>
  <c r="I85"/>
  <c r="H85"/>
  <c r="G85"/>
  <c r="F85"/>
  <c r="E85"/>
  <c r="I83"/>
  <c r="H83"/>
  <c r="F83" s="1"/>
  <c r="G83"/>
  <c r="J79"/>
  <c r="J78"/>
  <c r="I78"/>
  <c r="G103" s="1"/>
  <c r="H78"/>
  <c r="F78"/>
  <c r="H77"/>
  <c r="J76"/>
  <c r="I76"/>
  <c r="H76"/>
  <c r="G76"/>
  <c r="F76" s="1"/>
  <c r="J74"/>
  <c r="I74"/>
  <c r="H74"/>
  <c r="F74" s="1"/>
  <c r="G74"/>
  <c r="E74"/>
  <c r="J72"/>
  <c r="I72"/>
  <c r="G72"/>
  <c r="J70"/>
  <c r="I70"/>
  <c r="H70"/>
  <c r="H68" s="1"/>
  <c r="G70"/>
  <c r="G68" s="1"/>
  <c r="E70"/>
  <c r="J68"/>
  <c r="I68"/>
  <c r="I66" s="1"/>
  <c r="J67"/>
  <c r="J66" s="1"/>
  <c r="I67"/>
  <c r="H67"/>
  <c r="G67"/>
  <c r="F67"/>
  <c r="F63"/>
  <c r="F62"/>
  <c r="F60"/>
  <c r="F59"/>
  <c r="J58"/>
  <c r="I58"/>
  <c r="H58"/>
  <c r="G58"/>
  <c r="F58" s="1"/>
  <c r="F56"/>
  <c r="G55"/>
  <c r="J52"/>
  <c r="I52"/>
  <c r="H52"/>
  <c r="G52"/>
  <c r="F52" s="1"/>
  <c r="J49"/>
  <c r="I49"/>
  <c r="H49"/>
  <c r="F49" s="1"/>
  <c r="G49"/>
  <c r="J46"/>
  <c r="I46"/>
  <c r="H46"/>
  <c r="G46"/>
  <c r="F46" s="1"/>
  <c r="F44"/>
  <c r="J42"/>
  <c r="I42"/>
  <c r="H42"/>
  <c r="G42"/>
  <c r="G34" s="1"/>
  <c r="F40"/>
  <c r="F39"/>
  <c r="F38"/>
  <c r="F37"/>
  <c r="J35"/>
  <c r="J34" s="1"/>
  <c r="J123" s="1"/>
  <c r="J121" s="1"/>
  <c r="J117" s="1"/>
  <c r="I35"/>
  <c r="H35"/>
  <c r="F35" s="1"/>
  <c r="G35"/>
  <c r="I34"/>
  <c r="I123" s="1"/>
  <c r="I121" s="1"/>
  <c r="F30"/>
  <c r="H29"/>
  <c r="F28"/>
  <c r="F26"/>
  <c r="J24"/>
  <c r="I24"/>
  <c r="H24"/>
  <c r="G24"/>
  <c r="F24" s="1"/>
  <c r="F22"/>
  <c r="J20"/>
  <c r="I20"/>
  <c r="H20"/>
  <c r="G20"/>
  <c r="G18" s="1"/>
  <c r="F19"/>
  <c r="J18"/>
  <c r="I18"/>
  <c r="H18"/>
  <c r="J145" i="139"/>
  <c r="I145"/>
  <c r="H145"/>
  <c r="G145"/>
  <c r="F145" s="1"/>
  <c r="J141"/>
  <c r="I141"/>
  <c r="H141"/>
  <c r="G141"/>
  <c r="F141" s="1"/>
  <c r="F139"/>
  <c r="E139"/>
  <c r="J137"/>
  <c r="J133" s="1"/>
  <c r="I137"/>
  <c r="H137"/>
  <c r="G137"/>
  <c r="J134"/>
  <c r="I134"/>
  <c r="H134"/>
  <c r="G134"/>
  <c r="F134" s="1"/>
  <c r="I133"/>
  <c r="J129"/>
  <c r="I129"/>
  <c r="H129"/>
  <c r="G129"/>
  <c r="F129"/>
  <c r="J125"/>
  <c r="I125"/>
  <c r="H125"/>
  <c r="G125"/>
  <c r="F125" s="1"/>
  <c r="G121"/>
  <c r="G117" s="1"/>
  <c r="J118"/>
  <c r="I118"/>
  <c r="H118"/>
  <c r="F118" s="1"/>
  <c r="G118"/>
  <c r="F115"/>
  <c r="F114"/>
  <c r="J111"/>
  <c r="I111"/>
  <c r="H111"/>
  <c r="G111"/>
  <c r="F111"/>
  <c r="J110"/>
  <c r="I110"/>
  <c r="H110"/>
  <c r="G110"/>
  <c r="F110" s="1"/>
  <c r="J108"/>
  <c r="I108"/>
  <c r="H108"/>
  <c r="G108"/>
  <c r="G106" s="1"/>
  <c r="J107"/>
  <c r="I107"/>
  <c r="I106" s="1"/>
  <c r="H107"/>
  <c r="F107" s="1"/>
  <c r="G107"/>
  <c r="J106"/>
  <c r="J104"/>
  <c r="I104"/>
  <c r="H104"/>
  <c r="G104"/>
  <c r="F104" s="1"/>
  <c r="J100"/>
  <c r="I100"/>
  <c r="H100"/>
  <c r="G100"/>
  <c r="F100" s="1"/>
  <c r="J97"/>
  <c r="I97"/>
  <c r="H97"/>
  <c r="F97" s="1"/>
  <c r="G97"/>
  <c r="J94"/>
  <c r="I94"/>
  <c r="H94"/>
  <c r="G94"/>
  <c r="F94"/>
  <c r="J92"/>
  <c r="J90" s="1"/>
  <c r="I92"/>
  <c r="H92"/>
  <c r="G92"/>
  <c r="G90" s="1"/>
  <c r="E92"/>
  <c r="I90"/>
  <c r="H90"/>
  <c r="J88"/>
  <c r="I88"/>
  <c r="H88"/>
  <c r="G88"/>
  <c r="F88"/>
  <c r="E88"/>
  <c r="J87"/>
  <c r="I87"/>
  <c r="H87"/>
  <c r="F87" s="1"/>
  <c r="G87"/>
  <c r="E87"/>
  <c r="J86"/>
  <c r="I86"/>
  <c r="H86"/>
  <c r="G86"/>
  <c r="F86" s="1"/>
  <c r="E86"/>
  <c r="J85"/>
  <c r="I85"/>
  <c r="I83" s="1"/>
  <c r="I82" s="1"/>
  <c r="H85"/>
  <c r="H83" s="1"/>
  <c r="H82" s="1"/>
  <c r="G85"/>
  <c r="F85" s="1"/>
  <c r="E85"/>
  <c r="J83"/>
  <c r="J82" s="1"/>
  <c r="G83"/>
  <c r="J79"/>
  <c r="J78"/>
  <c r="I78"/>
  <c r="G103" s="1"/>
  <c r="H78"/>
  <c r="F78" s="1"/>
  <c r="H77"/>
  <c r="J76"/>
  <c r="I76"/>
  <c r="H76"/>
  <c r="G76"/>
  <c r="F76"/>
  <c r="J74"/>
  <c r="J72" s="1"/>
  <c r="I74"/>
  <c r="H74"/>
  <c r="G74"/>
  <c r="F74" s="1"/>
  <c r="E74"/>
  <c r="I72"/>
  <c r="H72"/>
  <c r="J70"/>
  <c r="J68" s="1"/>
  <c r="I70"/>
  <c r="I68" s="1"/>
  <c r="H70"/>
  <c r="G70"/>
  <c r="F70"/>
  <c r="E70"/>
  <c r="H68"/>
  <c r="G68"/>
  <c r="J67"/>
  <c r="I67"/>
  <c r="I66" s="1"/>
  <c r="H67"/>
  <c r="H66" s="1"/>
  <c r="G67"/>
  <c r="F67" s="1"/>
  <c r="F63"/>
  <c r="F62"/>
  <c r="F60"/>
  <c r="F59"/>
  <c r="J58"/>
  <c r="I58"/>
  <c r="H58"/>
  <c r="G58"/>
  <c r="F58" s="1"/>
  <c r="F56"/>
  <c r="G55"/>
  <c r="J52"/>
  <c r="I52"/>
  <c r="H52"/>
  <c r="G52"/>
  <c r="F52"/>
  <c r="J49"/>
  <c r="I49"/>
  <c r="H49"/>
  <c r="G49"/>
  <c r="F49" s="1"/>
  <c r="J46"/>
  <c r="I46"/>
  <c r="H46"/>
  <c r="G46"/>
  <c r="F46" s="1"/>
  <c r="F44"/>
  <c r="J42"/>
  <c r="I42"/>
  <c r="I34" s="1"/>
  <c r="I123" s="1"/>
  <c r="I121" s="1"/>
  <c r="H42"/>
  <c r="G42"/>
  <c r="F42"/>
  <c r="F40"/>
  <c r="F39"/>
  <c r="F38"/>
  <c r="F37"/>
  <c r="J35"/>
  <c r="J34" s="1"/>
  <c r="J123" s="1"/>
  <c r="J121" s="1"/>
  <c r="J117" s="1"/>
  <c r="I35"/>
  <c r="H35"/>
  <c r="G35"/>
  <c r="F35" s="1"/>
  <c r="H34"/>
  <c r="H123" s="1"/>
  <c r="F30"/>
  <c r="H29"/>
  <c r="F28"/>
  <c r="F26"/>
  <c r="J24"/>
  <c r="I24"/>
  <c r="H24"/>
  <c r="G24"/>
  <c r="F24" s="1"/>
  <c r="F22"/>
  <c r="J20"/>
  <c r="J18" s="1"/>
  <c r="I20"/>
  <c r="I18" s="1"/>
  <c r="H20"/>
  <c r="G20"/>
  <c r="F20"/>
  <c r="F19"/>
  <c r="H18"/>
  <c r="G18"/>
  <c r="J145" i="138"/>
  <c r="I145"/>
  <c r="H145"/>
  <c r="G145"/>
  <c r="J141"/>
  <c r="I141"/>
  <c r="H141"/>
  <c r="G141"/>
  <c r="F139"/>
  <c r="E139"/>
  <c r="J137"/>
  <c r="I137"/>
  <c r="H137"/>
  <c r="G137"/>
  <c r="J134"/>
  <c r="J133" s="1"/>
  <c r="I134"/>
  <c r="H134"/>
  <c r="G134"/>
  <c r="G133" s="1"/>
  <c r="J129"/>
  <c r="I129"/>
  <c r="H129"/>
  <c r="G129"/>
  <c r="J125"/>
  <c r="I125"/>
  <c r="H125"/>
  <c r="G125"/>
  <c r="G121"/>
  <c r="J118"/>
  <c r="I118"/>
  <c r="H118"/>
  <c r="G118"/>
  <c r="F115"/>
  <c r="F114"/>
  <c r="J111"/>
  <c r="I111"/>
  <c r="H111"/>
  <c r="G111"/>
  <c r="J110"/>
  <c r="I110"/>
  <c r="H110"/>
  <c r="G110"/>
  <c r="J108"/>
  <c r="I108"/>
  <c r="H108"/>
  <c r="G108"/>
  <c r="F108" s="1"/>
  <c r="J107"/>
  <c r="J106" s="1"/>
  <c r="I107"/>
  <c r="I106" s="1"/>
  <c r="H107"/>
  <c r="H106" s="1"/>
  <c r="G107"/>
  <c r="J104"/>
  <c r="I104"/>
  <c r="H104"/>
  <c r="G104"/>
  <c r="J100"/>
  <c r="F100" s="1"/>
  <c r="I100"/>
  <c r="H100"/>
  <c r="G100"/>
  <c r="J97"/>
  <c r="I97"/>
  <c r="H97"/>
  <c r="G97"/>
  <c r="F97" s="1"/>
  <c r="J94"/>
  <c r="I94"/>
  <c r="H94"/>
  <c r="G94"/>
  <c r="F94" s="1"/>
  <c r="J92"/>
  <c r="J90" s="1"/>
  <c r="I92"/>
  <c r="I90" s="1"/>
  <c r="H92"/>
  <c r="H90" s="1"/>
  <c r="G92"/>
  <c r="F92" s="1"/>
  <c r="E92"/>
  <c r="J88"/>
  <c r="I88"/>
  <c r="H88"/>
  <c r="G88"/>
  <c r="E88"/>
  <c r="J87"/>
  <c r="I87"/>
  <c r="H87"/>
  <c r="G87"/>
  <c r="F87" s="1"/>
  <c r="E87"/>
  <c r="J86"/>
  <c r="I86"/>
  <c r="H86"/>
  <c r="H83" s="1"/>
  <c r="H82" s="1"/>
  <c r="G86"/>
  <c r="E86"/>
  <c r="J85"/>
  <c r="J83" s="1"/>
  <c r="I85"/>
  <c r="H85"/>
  <c r="G85"/>
  <c r="F85"/>
  <c r="E85"/>
  <c r="J79"/>
  <c r="J78"/>
  <c r="I78"/>
  <c r="H78"/>
  <c r="F78"/>
  <c r="H77"/>
  <c r="J76"/>
  <c r="I76"/>
  <c r="H76"/>
  <c r="G76"/>
  <c r="J74"/>
  <c r="I74"/>
  <c r="H74"/>
  <c r="H72" s="1"/>
  <c r="G74"/>
  <c r="E74"/>
  <c r="J72"/>
  <c r="I72"/>
  <c r="J70"/>
  <c r="J68" s="1"/>
  <c r="I70"/>
  <c r="H70"/>
  <c r="G70"/>
  <c r="G68" s="1"/>
  <c r="E70"/>
  <c r="I68"/>
  <c r="H68"/>
  <c r="J67"/>
  <c r="J66" s="1"/>
  <c r="I67"/>
  <c r="H67"/>
  <c r="G67"/>
  <c r="F67"/>
  <c r="F63"/>
  <c r="F62"/>
  <c r="F60"/>
  <c r="F59"/>
  <c r="J58"/>
  <c r="I58"/>
  <c r="H58"/>
  <c r="G58"/>
  <c r="F58" s="1"/>
  <c r="F56"/>
  <c r="G55"/>
  <c r="J52"/>
  <c r="I52"/>
  <c r="H52"/>
  <c r="G52"/>
  <c r="J49"/>
  <c r="I49"/>
  <c r="H49"/>
  <c r="G49"/>
  <c r="J46"/>
  <c r="I46"/>
  <c r="H46"/>
  <c r="G46"/>
  <c r="F44"/>
  <c r="J42"/>
  <c r="I42"/>
  <c r="H42"/>
  <c r="G42"/>
  <c r="F40"/>
  <c r="F39"/>
  <c r="F38"/>
  <c r="F37"/>
  <c r="J35"/>
  <c r="J34" s="1"/>
  <c r="J123" s="1"/>
  <c r="J121" s="1"/>
  <c r="I35"/>
  <c r="H35"/>
  <c r="G35"/>
  <c r="I34"/>
  <c r="I123" s="1"/>
  <c r="I121" s="1"/>
  <c r="F30"/>
  <c r="H29"/>
  <c r="F28"/>
  <c r="F26"/>
  <c r="J24"/>
  <c r="I24"/>
  <c r="I18" s="1"/>
  <c r="H24"/>
  <c r="G24"/>
  <c r="F24" s="1"/>
  <c r="F22"/>
  <c r="J20"/>
  <c r="I20"/>
  <c r="H20"/>
  <c r="G20"/>
  <c r="F19"/>
  <c r="H18"/>
  <c r="J145" i="137"/>
  <c r="I145"/>
  <c r="H145"/>
  <c r="G145"/>
  <c r="F145" s="1"/>
  <c r="J141"/>
  <c r="I141"/>
  <c r="H141"/>
  <c r="G141"/>
  <c r="F141" s="1"/>
  <c r="F139"/>
  <c r="E139"/>
  <c r="J137"/>
  <c r="I137"/>
  <c r="H137"/>
  <c r="G137"/>
  <c r="J134"/>
  <c r="I134"/>
  <c r="I133" s="1"/>
  <c r="H134"/>
  <c r="G134"/>
  <c r="J129"/>
  <c r="I129"/>
  <c r="H129"/>
  <c r="G129"/>
  <c r="F129"/>
  <c r="J125"/>
  <c r="I125"/>
  <c r="H125"/>
  <c r="G125"/>
  <c r="F125" s="1"/>
  <c r="G121"/>
  <c r="J118"/>
  <c r="I118"/>
  <c r="H118"/>
  <c r="G118"/>
  <c r="F115"/>
  <c r="F114"/>
  <c r="J111"/>
  <c r="I111"/>
  <c r="H111"/>
  <c r="G111"/>
  <c r="F111"/>
  <c r="J110"/>
  <c r="I110"/>
  <c r="H110"/>
  <c r="G110"/>
  <c r="F110" s="1"/>
  <c r="J108"/>
  <c r="I108"/>
  <c r="H108"/>
  <c r="G108"/>
  <c r="F108" s="1"/>
  <c r="J107"/>
  <c r="I107"/>
  <c r="I106" s="1"/>
  <c r="H107"/>
  <c r="H106" s="1"/>
  <c r="G107"/>
  <c r="F107" s="1"/>
  <c r="J106"/>
  <c r="J104"/>
  <c r="I104"/>
  <c r="H104"/>
  <c r="G104"/>
  <c r="J100"/>
  <c r="I100"/>
  <c r="H100"/>
  <c r="G100"/>
  <c r="J97"/>
  <c r="I97"/>
  <c r="H97"/>
  <c r="G97"/>
  <c r="J94"/>
  <c r="I94"/>
  <c r="H94"/>
  <c r="G94"/>
  <c r="F94" s="1"/>
  <c r="J92"/>
  <c r="J90" s="1"/>
  <c r="I92"/>
  <c r="H92"/>
  <c r="G92"/>
  <c r="G90" s="1"/>
  <c r="E92"/>
  <c r="I90"/>
  <c r="H90"/>
  <c r="J88"/>
  <c r="I88"/>
  <c r="H88"/>
  <c r="G88"/>
  <c r="F88" s="1"/>
  <c r="E88"/>
  <c r="J87"/>
  <c r="I87"/>
  <c r="H87"/>
  <c r="G87"/>
  <c r="E87"/>
  <c r="J86"/>
  <c r="I86"/>
  <c r="H86"/>
  <c r="G86"/>
  <c r="F86" s="1"/>
  <c r="E86"/>
  <c r="J85"/>
  <c r="I85"/>
  <c r="I83" s="1"/>
  <c r="I82" s="1"/>
  <c r="H85"/>
  <c r="G85"/>
  <c r="E85"/>
  <c r="J83"/>
  <c r="J82" s="1"/>
  <c r="J79"/>
  <c r="J78"/>
  <c r="I78"/>
  <c r="G103" s="1"/>
  <c r="H78"/>
  <c r="J76"/>
  <c r="I76"/>
  <c r="H76"/>
  <c r="G76"/>
  <c r="J74"/>
  <c r="J72" s="1"/>
  <c r="I74"/>
  <c r="I72" s="1"/>
  <c r="H74"/>
  <c r="H72" s="1"/>
  <c r="G74"/>
  <c r="F74" s="1"/>
  <c r="E74"/>
  <c r="G72"/>
  <c r="J70"/>
  <c r="I70"/>
  <c r="I68" s="1"/>
  <c r="I66" s="1"/>
  <c r="H70"/>
  <c r="H68" s="1"/>
  <c r="G70"/>
  <c r="E70"/>
  <c r="J68"/>
  <c r="G68"/>
  <c r="J67"/>
  <c r="I67"/>
  <c r="H67"/>
  <c r="G67"/>
  <c r="F63"/>
  <c r="F62"/>
  <c r="F60"/>
  <c r="F59"/>
  <c r="J58"/>
  <c r="I58"/>
  <c r="H58"/>
  <c r="G58"/>
  <c r="F56"/>
  <c r="G55"/>
  <c r="J52"/>
  <c r="I52"/>
  <c r="H52"/>
  <c r="G52"/>
  <c r="J49"/>
  <c r="I49"/>
  <c r="H49"/>
  <c r="G49"/>
  <c r="F49"/>
  <c r="J46"/>
  <c r="I46"/>
  <c r="H46"/>
  <c r="G46"/>
  <c r="F46" s="1"/>
  <c r="F44"/>
  <c r="J42"/>
  <c r="I42"/>
  <c r="H42"/>
  <c r="G42"/>
  <c r="F40"/>
  <c r="F39"/>
  <c r="F38"/>
  <c r="F37"/>
  <c r="J35"/>
  <c r="I35"/>
  <c r="H35"/>
  <c r="H34" s="1"/>
  <c r="G35"/>
  <c r="F35" s="1"/>
  <c r="F30"/>
  <c r="H29"/>
  <c r="F28"/>
  <c r="F26"/>
  <c r="J24"/>
  <c r="I24"/>
  <c r="H24"/>
  <c r="G24"/>
  <c r="F22"/>
  <c r="J20"/>
  <c r="J18" s="1"/>
  <c r="I20"/>
  <c r="H20"/>
  <c r="G20"/>
  <c r="F20" s="1"/>
  <c r="F19"/>
  <c r="J145" i="136"/>
  <c r="I145"/>
  <c r="H145"/>
  <c r="G145"/>
  <c r="J141"/>
  <c r="F141" s="1"/>
  <c r="I141"/>
  <c r="H141"/>
  <c r="G141"/>
  <c r="F139"/>
  <c r="E139"/>
  <c r="J137"/>
  <c r="I137"/>
  <c r="H137"/>
  <c r="G137"/>
  <c r="J134"/>
  <c r="I134"/>
  <c r="H134"/>
  <c r="H133" s="1"/>
  <c r="G134"/>
  <c r="F134" s="1"/>
  <c r="J129"/>
  <c r="I129"/>
  <c r="H129"/>
  <c r="G129"/>
  <c r="J125"/>
  <c r="I125"/>
  <c r="H125"/>
  <c r="G125"/>
  <c r="G121"/>
  <c r="J118"/>
  <c r="I118"/>
  <c r="H118"/>
  <c r="G118"/>
  <c r="F118" s="1"/>
  <c r="F115"/>
  <c r="F114"/>
  <c r="J111"/>
  <c r="I111"/>
  <c r="H111"/>
  <c r="G111"/>
  <c r="J110"/>
  <c r="I110"/>
  <c r="H110"/>
  <c r="G110"/>
  <c r="J108"/>
  <c r="I108"/>
  <c r="H108"/>
  <c r="G108"/>
  <c r="F108" s="1"/>
  <c r="J107"/>
  <c r="J106" s="1"/>
  <c r="I107"/>
  <c r="H107"/>
  <c r="G107"/>
  <c r="H106"/>
  <c r="J104"/>
  <c r="I104"/>
  <c r="H104"/>
  <c r="G104"/>
  <c r="F104" s="1"/>
  <c r="J100"/>
  <c r="I100"/>
  <c r="H100"/>
  <c r="G100"/>
  <c r="F100" s="1"/>
  <c r="J97"/>
  <c r="I97"/>
  <c r="H97"/>
  <c r="G97"/>
  <c r="J94"/>
  <c r="I94"/>
  <c r="H94"/>
  <c r="G94"/>
  <c r="J92"/>
  <c r="J90" s="1"/>
  <c r="I92"/>
  <c r="I90" s="1"/>
  <c r="H92"/>
  <c r="H90" s="1"/>
  <c r="G92"/>
  <c r="E92"/>
  <c r="G90"/>
  <c r="J88"/>
  <c r="I88"/>
  <c r="H88"/>
  <c r="G88"/>
  <c r="F88" s="1"/>
  <c r="E88"/>
  <c r="J87"/>
  <c r="I87"/>
  <c r="H87"/>
  <c r="G87"/>
  <c r="F87" s="1"/>
  <c r="E87"/>
  <c r="J86"/>
  <c r="I86"/>
  <c r="H86"/>
  <c r="H83" s="1"/>
  <c r="H82" s="1"/>
  <c r="G86"/>
  <c r="E86"/>
  <c r="J85"/>
  <c r="I85"/>
  <c r="H85"/>
  <c r="G85"/>
  <c r="F85" s="1"/>
  <c r="E85"/>
  <c r="G83"/>
  <c r="J79"/>
  <c r="J78"/>
  <c r="I78"/>
  <c r="H78"/>
  <c r="H77" s="1"/>
  <c r="J76"/>
  <c r="I76"/>
  <c r="H76"/>
  <c r="G76"/>
  <c r="J74"/>
  <c r="I74"/>
  <c r="I72" s="1"/>
  <c r="H74"/>
  <c r="H72" s="1"/>
  <c r="G74"/>
  <c r="E74"/>
  <c r="J72"/>
  <c r="J70"/>
  <c r="J68" s="1"/>
  <c r="I70"/>
  <c r="H70"/>
  <c r="H68" s="1"/>
  <c r="G70"/>
  <c r="G68" s="1"/>
  <c r="E70"/>
  <c r="I68"/>
  <c r="J67"/>
  <c r="I67"/>
  <c r="H67"/>
  <c r="G67"/>
  <c r="F67" s="1"/>
  <c r="F63"/>
  <c r="F62"/>
  <c r="F60"/>
  <c r="F59"/>
  <c r="J58"/>
  <c r="I58"/>
  <c r="H58"/>
  <c r="G58"/>
  <c r="F56"/>
  <c r="G55"/>
  <c r="J52"/>
  <c r="I52"/>
  <c r="H52"/>
  <c r="G52"/>
  <c r="J49"/>
  <c r="I49"/>
  <c r="H49"/>
  <c r="G49"/>
  <c r="J46"/>
  <c r="I46"/>
  <c r="H46"/>
  <c r="G46"/>
  <c r="F44"/>
  <c r="J42"/>
  <c r="I42"/>
  <c r="H42"/>
  <c r="G42"/>
  <c r="F42" s="1"/>
  <c r="F40"/>
  <c r="F39"/>
  <c r="F38"/>
  <c r="F37"/>
  <c r="J35"/>
  <c r="I35"/>
  <c r="H35"/>
  <c r="G35"/>
  <c r="F35" s="1"/>
  <c r="I34"/>
  <c r="I123" s="1"/>
  <c r="I121" s="1"/>
  <c r="F30"/>
  <c r="H29"/>
  <c r="F28"/>
  <c r="F26"/>
  <c r="J24"/>
  <c r="I24"/>
  <c r="H24"/>
  <c r="H18" s="1"/>
  <c r="G24"/>
  <c r="F22"/>
  <c r="J20"/>
  <c r="I20"/>
  <c r="H20"/>
  <c r="G20"/>
  <c r="F19"/>
  <c r="I18"/>
  <c r="J145" i="134"/>
  <c r="I145"/>
  <c r="H145"/>
  <c r="G145"/>
  <c r="F145" s="1"/>
  <c r="J141"/>
  <c r="I141"/>
  <c r="H141"/>
  <c r="G141"/>
  <c r="F141" s="1"/>
  <c r="F139"/>
  <c r="E139"/>
  <c r="J137"/>
  <c r="I137"/>
  <c r="H137"/>
  <c r="H133" s="1"/>
  <c r="G137"/>
  <c r="J134"/>
  <c r="J133"/>
  <c r="I134"/>
  <c r="I133" s="1"/>
  <c r="H134"/>
  <c r="G134"/>
  <c r="F134" s="1"/>
  <c r="J129"/>
  <c r="I129"/>
  <c r="H129"/>
  <c r="G129"/>
  <c r="F129" s="1"/>
  <c r="J125"/>
  <c r="I125"/>
  <c r="H125"/>
  <c r="G125"/>
  <c r="F125"/>
  <c r="G121"/>
  <c r="J118"/>
  <c r="I118"/>
  <c r="H118"/>
  <c r="G118"/>
  <c r="F118" s="1"/>
  <c r="F115"/>
  <c r="F114"/>
  <c r="J111"/>
  <c r="I111"/>
  <c r="H111"/>
  <c r="G111"/>
  <c r="F111" s="1"/>
  <c r="J110"/>
  <c r="I110"/>
  <c r="H110"/>
  <c r="G110"/>
  <c r="F110" s="1"/>
  <c r="J108"/>
  <c r="I108"/>
  <c r="H108"/>
  <c r="G108"/>
  <c r="F108" s="1"/>
  <c r="J107"/>
  <c r="J106" s="1"/>
  <c r="I107"/>
  <c r="I106" s="1"/>
  <c r="H107"/>
  <c r="H106"/>
  <c r="G107"/>
  <c r="F107" s="1"/>
  <c r="J104"/>
  <c r="I104"/>
  <c r="H104"/>
  <c r="G104"/>
  <c r="F104"/>
  <c r="J100"/>
  <c r="I100"/>
  <c r="H100"/>
  <c r="G100"/>
  <c r="F100" s="1"/>
  <c r="J97"/>
  <c r="I97"/>
  <c r="H97"/>
  <c r="G97"/>
  <c r="F97" s="1"/>
  <c r="J94"/>
  <c r="I94"/>
  <c r="H94"/>
  <c r="G94"/>
  <c r="F94" s="1"/>
  <c r="J92"/>
  <c r="J90" s="1"/>
  <c r="I92"/>
  <c r="I90" s="1"/>
  <c r="H92"/>
  <c r="G92"/>
  <c r="F92" s="1"/>
  <c r="E92"/>
  <c r="H90"/>
  <c r="G90"/>
  <c r="F90" s="1"/>
  <c r="J88"/>
  <c r="I88"/>
  <c r="H88"/>
  <c r="G88"/>
  <c r="F88" s="1"/>
  <c r="E88"/>
  <c r="J87"/>
  <c r="I87"/>
  <c r="H87"/>
  <c r="G87"/>
  <c r="F87"/>
  <c r="E87"/>
  <c r="J86"/>
  <c r="I86"/>
  <c r="H86"/>
  <c r="H83" s="1"/>
  <c r="H82" s="1"/>
  <c r="G86"/>
  <c r="F86" s="1"/>
  <c r="E86"/>
  <c r="J85"/>
  <c r="J83" s="1"/>
  <c r="J82" s="1"/>
  <c r="I85"/>
  <c r="I83" s="1"/>
  <c r="I82" s="1"/>
  <c r="H85"/>
  <c r="G85"/>
  <c r="F85" s="1"/>
  <c r="E85"/>
  <c r="J79"/>
  <c r="J78"/>
  <c r="F78" s="1"/>
  <c r="I78"/>
  <c r="H78"/>
  <c r="G103" s="1"/>
  <c r="H77"/>
  <c r="J76"/>
  <c r="I76"/>
  <c r="H76"/>
  <c r="G76"/>
  <c r="F76" s="1"/>
  <c r="J74"/>
  <c r="I74"/>
  <c r="I72"/>
  <c r="H74"/>
  <c r="H72" s="1"/>
  <c r="G74"/>
  <c r="F74"/>
  <c r="E74"/>
  <c r="J72"/>
  <c r="G72"/>
  <c r="J70"/>
  <c r="I70"/>
  <c r="H70"/>
  <c r="H68" s="1"/>
  <c r="H66" s="1"/>
  <c r="G70"/>
  <c r="G68" s="1"/>
  <c r="E70"/>
  <c r="J68"/>
  <c r="I68"/>
  <c r="J67"/>
  <c r="J66" s="1"/>
  <c r="I67"/>
  <c r="I66" s="1"/>
  <c r="H67"/>
  <c r="G67"/>
  <c r="F67"/>
  <c r="F63"/>
  <c r="F62"/>
  <c r="F60"/>
  <c r="F59"/>
  <c r="J58"/>
  <c r="I58"/>
  <c r="H58"/>
  <c r="G58"/>
  <c r="F58" s="1"/>
  <c r="F56"/>
  <c r="G55"/>
  <c r="J52"/>
  <c r="I52"/>
  <c r="H52"/>
  <c r="G52"/>
  <c r="F52"/>
  <c r="J49"/>
  <c r="I49"/>
  <c r="H49"/>
  <c r="G49"/>
  <c r="F49" s="1"/>
  <c r="J46"/>
  <c r="I46"/>
  <c r="H46"/>
  <c r="G46"/>
  <c r="F46" s="1"/>
  <c r="F44"/>
  <c r="J42"/>
  <c r="F42" s="1"/>
  <c r="I42"/>
  <c r="H42"/>
  <c r="G42"/>
  <c r="F40"/>
  <c r="F39"/>
  <c r="F38"/>
  <c r="F37"/>
  <c r="J35"/>
  <c r="J34" s="1"/>
  <c r="J123" s="1"/>
  <c r="J121" s="1"/>
  <c r="J117" s="1"/>
  <c r="I35"/>
  <c r="I34" s="1"/>
  <c r="I123" s="1"/>
  <c r="I121" s="1"/>
  <c r="I117" s="1"/>
  <c r="H35"/>
  <c r="H34"/>
  <c r="I31" s="1"/>
  <c r="G35"/>
  <c r="F35" s="1"/>
  <c r="F30"/>
  <c r="H29"/>
  <c r="F28"/>
  <c r="F26"/>
  <c r="J24"/>
  <c r="I24"/>
  <c r="H24"/>
  <c r="G24"/>
  <c r="F24" s="1"/>
  <c r="F22"/>
  <c r="J20"/>
  <c r="J18" s="1"/>
  <c r="I20"/>
  <c r="H20"/>
  <c r="H18" s="1"/>
  <c r="H64" s="1"/>
  <c r="G20"/>
  <c r="F19"/>
  <c r="I18"/>
  <c r="J145" i="133"/>
  <c r="I145"/>
  <c r="H145"/>
  <c r="G145"/>
  <c r="F145" s="1"/>
  <c r="J141"/>
  <c r="I141"/>
  <c r="H141"/>
  <c r="G141"/>
  <c r="F139"/>
  <c r="E139"/>
  <c r="J137"/>
  <c r="J133" s="1"/>
  <c r="I137"/>
  <c r="H137"/>
  <c r="H133" s="1"/>
  <c r="G137"/>
  <c r="J134"/>
  <c r="I134"/>
  <c r="H134"/>
  <c r="G134"/>
  <c r="F134" s="1"/>
  <c r="I133"/>
  <c r="J129"/>
  <c r="I129"/>
  <c r="F129"/>
  <c r="H129"/>
  <c r="G129"/>
  <c r="J125"/>
  <c r="I125"/>
  <c r="H125"/>
  <c r="G125"/>
  <c r="G121"/>
  <c r="J118"/>
  <c r="I118"/>
  <c r="H118"/>
  <c r="F118" s="1"/>
  <c r="G118"/>
  <c r="F115"/>
  <c r="F114"/>
  <c r="J111"/>
  <c r="I111"/>
  <c r="H111"/>
  <c r="G111"/>
  <c r="J110"/>
  <c r="I110"/>
  <c r="H110"/>
  <c r="G110"/>
  <c r="J108"/>
  <c r="I108"/>
  <c r="F108" s="1"/>
  <c r="H108"/>
  <c r="H106" s="1"/>
  <c r="G108"/>
  <c r="J107"/>
  <c r="J106" s="1"/>
  <c r="I107"/>
  <c r="H107"/>
  <c r="G107"/>
  <c r="J104"/>
  <c r="I104"/>
  <c r="H104"/>
  <c r="G104"/>
  <c r="J100"/>
  <c r="I100"/>
  <c r="H100"/>
  <c r="G100"/>
  <c r="F100"/>
  <c r="J97"/>
  <c r="I97"/>
  <c r="H97"/>
  <c r="F97"/>
  <c r="G97"/>
  <c r="J94"/>
  <c r="I94"/>
  <c r="F94"/>
  <c r="H94"/>
  <c r="G94"/>
  <c r="J92"/>
  <c r="J90"/>
  <c r="I92"/>
  <c r="H92"/>
  <c r="G92"/>
  <c r="E92"/>
  <c r="I90"/>
  <c r="H90"/>
  <c r="J88"/>
  <c r="I88"/>
  <c r="H88"/>
  <c r="G88"/>
  <c r="F88" s="1"/>
  <c r="E88"/>
  <c r="J87"/>
  <c r="I87"/>
  <c r="H87"/>
  <c r="G87"/>
  <c r="E87"/>
  <c r="J86"/>
  <c r="J83" s="1"/>
  <c r="J82" s="1"/>
  <c r="I86"/>
  <c r="H86"/>
  <c r="G86"/>
  <c r="E86"/>
  <c r="J85"/>
  <c r="I85"/>
  <c r="H85"/>
  <c r="G85"/>
  <c r="G83" s="1"/>
  <c r="E85"/>
  <c r="I83"/>
  <c r="I82" s="1"/>
  <c r="J79"/>
  <c r="J78"/>
  <c r="I78"/>
  <c r="H78"/>
  <c r="G103"/>
  <c r="H77"/>
  <c r="J76"/>
  <c r="I76"/>
  <c r="H76"/>
  <c r="G76"/>
  <c r="J74"/>
  <c r="I74"/>
  <c r="I72" s="1"/>
  <c r="H74"/>
  <c r="H72"/>
  <c r="G74"/>
  <c r="F74" s="1"/>
  <c r="E74"/>
  <c r="J72"/>
  <c r="G72"/>
  <c r="J70"/>
  <c r="J68" s="1"/>
  <c r="I70"/>
  <c r="I68" s="1"/>
  <c r="H70"/>
  <c r="H68" s="1"/>
  <c r="G70"/>
  <c r="F70"/>
  <c r="E70"/>
  <c r="G68"/>
  <c r="F68" s="1"/>
  <c r="J67"/>
  <c r="I67"/>
  <c r="I66" s="1"/>
  <c r="H67"/>
  <c r="G67"/>
  <c r="F67" s="1"/>
  <c r="F63"/>
  <c r="F62"/>
  <c r="F60"/>
  <c r="F59"/>
  <c r="J58"/>
  <c r="I58"/>
  <c r="H58"/>
  <c r="G58"/>
  <c r="F56"/>
  <c r="G55"/>
  <c r="J52"/>
  <c r="I52"/>
  <c r="H52"/>
  <c r="G52"/>
  <c r="J49"/>
  <c r="I49"/>
  <c r="F49" s="1"/>
  <c r="H49"/>
  <c r="G49"/>
  <c r="J46"/>
  <c r="I46"/>
  <c r="H46"/>
  <c r="G46"/>
  <c r="F46"/>
  <c r="F44"/>
  <c r="J42"/>
  <c r="I42"/>
  <c r="H42"/>
  <c r="G42"/>
  <c r="F42" s="1"/>
  <c r="F40"/>
  <c r="F39"/>
  <c r="F38"/>
  <c r="F37"/>
  <c r="J35"/>
  <c r="I35"/>
  <c r="H35"/>
  <c r="G35"/>
  <c r="F35" s="1"/>
  <c r="J34"/>
  <c r="J123" s="1"/>
  <c r="J121" s="1"/>
  <c r="J117" s="1"/>
  <c r="G34"/>
  <c r="F30"/>
  <c r="H29"/>
  <c r="F28"/>
  <c r="F26"/>
  <c r="J24"/>
  <c r="I24"/>
  <c r="H24"/>
  <c r="G24"/>
  <c r="F24" s="1"/>
  <c r="F22"/>
  <c r="J20"/>
  <c r="J18" s="1"/>
  <c r="I20"/>
  <c r="I18" s="1"/>
  <c r="H20"/>
  <c r="H18" s="1"/>
  <c r="G20"/>
  <c r="G18"/>
  <c r="G64" s="1"/>
  <c r="F19"/>
  <c r="J145" i="135"/>
  <c r="I145"/>
  <c r="H145"/>
  <c r="G145"/>
  <c r="F145"/>
  <c r="J141"/>
  <c r="I141"/>
  <c r="H141"/>
  <c r="G141"/>
  <c r="F141" s="1"/>
  <c r="F139"/>
  <c r="E139"/>
  <c r="J137"/>
  <c r="J133" s="1"/>
  <c r="I137"/>
  <c r="H137"/>
  <c r="G137"/>
  <c r="F137" s="1"/>
  <c r="J134"/>
  <c r="I134"/>
  <c r="H134"/>
  <c r="H133" s="1"/>
  <c r="G134"/>
  <c r="I133"/>
  <c r="J129"/>
  <c r="I129"/>
  <c r="H129"/>
  <c r="G129"/>
  <c r="J125"/>
  <c r="I125"/>
  <c r="H125"/>
  <c r="G125"/>
  <c r="G121"/>
  <c r="J118"/>
  <c r="I118"/>
  <c r="H118"/>
  <c r="G118"/>
  <c r="F118" s="1"/>
  <c r="F115"/>
  <c r="F114"/>
  <c r="J111"/>
  <c r="I111"/>
  <c r="H111"/>
  <c r="G111"/>
  <c r="J110"/>
  <c r="I110"/>
  <c r="H110"/>
  <c r="G110"/>
  <c r="F110" s="1"/>
  <c r="J108"/>
  <c r="I108"/>
  <c r="H108"/>
  <c r="G108"/>
  <c r="J107"/>
  <c r="I107"/>
  <c r="I106" s="1"/>
  <c r="H107"/>
  <c r="H106" s="1"/>
  <c r="G107"/>
  <c r="F107"/>
  <c r="J106"/>
  <c r="J104"/>
  <c r="I104"/>
  <c r="H104"/>
  <c r="F104" s="1"/>
  <c r="G104"/>
  <c r="J100"/>
  <c r="I100"/>
  <c r="H100"/>
  <c r="G100"/>
  <c r="F100"/>
  <c r="J97"/>
  <c r="I97"/>
  <c r="H97"/>
  <c r="G97"/>
  <c r="F97" s="1"/>
  <c r="J94"/>
  <c r="I94"/>
  <c r="F94"/>
  <c r="H94"/>
  <c r="G94"/>
  <c r="J92"/>
  <c r="J90"/>
  <c r="I92"/>
  <c r="I90" s="1"/>
  <c r="H92"/>
  <c r="G92"/>
  <c r="F92"/>
  <c r="E92"/>
  <c r="H90"/>
  <c r="G90"/>
  <c r="F90" s="1"/>
  <c r="J88"/>
  <c r="I88"/>
  <c r="H88"/>
  <c r="F88" s="1"/>
  <c r="G88"/>
  <c r="E88"/>
  <c r="J87"/>
  <c r="I87"/>
  <c r="H87"/>
  <c r="G87"/>
  <c r="F87"/>
  <c r="E87"/>
  <c r="J86"/>
  <c r="I86"/>
  <c r="H86"/>
  <c r="F86" s="1"/>
  <c r="G86"/>
  <c r="E86"/>
  <c r="J85"/>
  <c r="J83" s="1"/>
  <c r="J82" s="1"/>
  <c r="I85"/>
  <c r="H85"/>
  <c r="G85"/>
  <c r="G83" s="1"/>
  <c r="E85"/>
  <c r="I83"/>
  <c r="I82" s="1"/>
  <c r="J79"/>
  <c r="J78"/>
  <c r="I78"/>
  <c r="H78"/>
  <c r="G103"/>
  <c r="J76"/>
  <c r="I76"/>
  <c r="H76"/>
  <c r="G76"/>
  <c r="F76" s="1"/>
  <c r="J74"/>
  <c r="I74"/>
  <c r="I72"/>
  <c r="H74"/>
  <c r="H72" s="1"/>
  <c r="G74"/>
  <c r="F74" s="1"/>
  <c r="E74"/>
  <c r="J72"/>
  <c r="J70"/>
  <c r="J68" s="1"/>
  <c r="I70"/>
  <c r="I68" s="1"/>
  <c r="I66" s="1"/>
  <c r="H70"/>
  <c r="H68" s="1"/>
  <c r="G70"/>
  <c r="G68"/>
  <c r="E70"/>
  <c r="J67"/>
  <c r="J66" s="1"/>
  <c r="I67"/>
  <c r="H67"/>
  <c r="H66" s="1"/>
  <c r="G67"/>
  <c r="F63"/>
  <c r="F62"/>
  <c r="F60"/>
  <c r="F59"/>
  <c r="J58"/>
  <c r="I58"/>
  <c r="H58"/>
  <c r="F58" s="1"/>
  <c r="G58"/>
  <c r="F56"/>
  <c r="G55"/>
  <c r="J52"/>
  <c r="I52"/>
  <c r="H52"/>
  <c r="G52"/>
  <c r="J49"/>
  <c r="I49"/>
  <c r="H49"/>
  <c r="G49"/>
  <c r="J46"/>
  <c r="J34" s="1"/>
  <c r="J123" s="1"/>
  <c r="J121" s="1"/>
  <c r="I46"/>
  <c r="H46"/>
  <c r="G46"/>
  <c r="F46"/>
  <c r="F44"/>
  <c r="J42"/>
  <c r="I42"/>
  <c r="H42"/>
  <c r="G42"/>
  <c r="F40"/>
  <c r="F39"/>
  <c r="F38"/>
  <c r="F37"/>
  <c r="J35"/>
  <c r="I35"/>
  <c r="H35"/>
  <c r="G35"/>
  <c r="G34" s="1"/>
  <c r="F30"/>
  <c r="H29"/>
  <c r="F28"/>
  <c r="F26"/>
  <c r="J24"/>
  <c r="J18" s="1"/>
  <c r="I24"/>
  <c r="H24"/>
  <c r="G24"/>
  <c r="F24"/>
  <c r="F22"/>
  <c r="J20"/>
  <c r="I20"/>
  <c r="I18" s="1"/>
  <c r="H20"/>
  <c r="G20"/>
  <c r="G18"/>
  <c r="F19"/>
  <c r="J145" i="132"/>
  <c r="I145"/>
  <c r="H145"/>
  <c r="G145"/>
  <c r="J141"/>
  <c r="F141" s="1"/>
  <c r="I141"/>
  <c r="H141"/>
  <c r="G141"/>
  <c r="F139"/>
  <c r="E139"/>
  <c r="J137"/>
  <c r="I137"/>
  <c r="I133" s="1"/>
  <c r="H137"/>
  <c r="G137"/>
  <c r="J134"/>
  <c r="I134"/>
  <c r="H134"/>
  <c r="H133"/>
  <c r="G134"/>
  <c r="F134" s="1"/>
  <c r="J129"/>
  <c r="I129"/>
  <c r="H129"/>
  <c r="G129"/>
  <c r="F129"/>
  <c r="J125"/>
  <c r="I125"/>
  <c r="H125"/>
  <c r="G125"/>
  <c r="G121"/>
  <c r="J118"/>
  <c r="I118"/>
  <c r="H118"/>
  <c r="F118" s="1"/>
  <c r="G118"/>
  <c r="F115"/>
  <c r="F114"/>
  <c r="J111"/>
  <c r="I111"/>
  <c r="H111"/>
  <c r="G111"/>
  <c r="J110"/>
  <c r="I110"/>
  <c r="H110"/>
  <c r="G110"/>
  <c r="J108"/>
  <c r="J106" s="1"/>
  <c r="I108"/>
  <c r="I106" s="1"/>
  <c r="H108"/>
  <c r="G108"/>
  <c r="F108"/>
  <c r="J107"/>
  <c r="I107"/>
  <c r="H107"/>
  <c r="G107"/>
  <c r="J104"/>
  <c r="I104"/>
  <c r="H104"/>
  <c r="G104"/>
  <c r="F104" s="1"/>
  <c r="J100"/>
  <c r="I100"/>
  <c r="H100"/>
  <c r="G100"/>
  <c r="J97"/>
  <c r="I97"/>
  <c r="H97"/>
  <c r="F97" s="1"/>
  <c r="G97"/>
  <c r="J94"/>
  <c r="I94"/>
  <c r="H94"/>
  <c r="G94"/>
  <c r="F94"/>
  <c r="J92"/>
  <c r="J90" s="1"/>
  <c r="I92"/>
  <c r="H92"/>
  <c r="H90" s="1"/>
  <c r="G92"/>
  <c r="G90" s="1"/>
  <c r="E92"/>
  <c r="I90"/>
  <c r="J88"/>
  <c r="I88"/>
  <c r="H88"/>
  <c r="G88"/>
  <c r="E88"/>
  <c r="J87"/>
  <c r="I87"/>
  <c r="H87"/>
  <c r="G87"/>
  <c r="E87"/>
  <c r="J86"/>
  <c r="I86"/>
  <c r="I83" s="1"/>
  <c r="I82" s="1"/>
  <c r="H86"/>
  <c r="G86"/>
  <c r="E86"/>
  <c r="J85"/>
  <c r="I85"/>
  <c r="H85"/>
  <c r="H83"/>
  <c r="G85"/>
  <c r="E85"/>
  <c r="J83"/>
  <c r="J79"/>
  <c r="J78"/>
  <c r="I78"/>
  <c r="H78"/>
  <c r="J76"/>
  <c r="I76"/>
  <c r="H76"/>
  <c r="G76"/>
  <c r="J74"/>
  <c r="J72" s="1"/>
  <c r="I74"/>
  <c r="I72"/>
  <c r="H74"/>
  <c r="G74"/>
  <c r="E74"/>
  <c r="H72"/>
  <c r="G72"/>
  <c r="J70"/>
  <c r="I70"/>
  <c r="I68" s="1"/>
  <c r="H70"/>
  <c r="H68"/>
  <c r="G70"/>
  <c r="E70"/>
  <c r="J68"/>
  <c r="J66" s="1"/>
  <c r="G68"/>
  <c r="J67"/>
  <c r="I67"/>
  <c r="I66" s="1"/>
  <c r="H67"/>
  <c r="H66" s="1"/>
  <c r="G67"/>
  <c r="F63"/>
  <c r="F62"/>
  <c r="F60"/>
  <c r="F59"/>
  <c r="J58"/>
  <c r="I58"/>
  <c r="H58"/>
  <c r="G58"/>
  <c r="F58" s="1"/>
  <c r="F56"/>
  <c r="G55"/>
  <c r="J52"/>
  <c r="I52"/>
  <c r="H52"/>
  <c r="G52"/>
  <c r="F52"/>
  <c r="J49"/>
  <c r="I49"/>
  <c r="H49"/>
  <c r="G49"/>
  <c r="F49" s="1"/>
  <c r="J46"/>
  <c r="I46"/>
  <c r="H46"/>
  <c r="H34" s="1"/>
  <c r="G46"/>
  <c r="F44"/>
  <c r="J42"/>
  <c r="I42"/>
  <c r="I34" s="1"/>
  <c r="H42"/>
  <c r="G42"/>
  <c r="F42"/>
  <c r="F40"/>
  <c r="F39"/>
  <c r="F38"/>
  <c r="F37"/>
  <c r="J35"/>
  <c r="I35"/>
  <c r="I123"/>
  <c r="I121" s="1"/>
  <c r="H35"/>
  <c r="G35"/>
  <c r="F30"/>
  <c r="H29"/>
  <c r="F28"/>
  <c r="F26"/>
  <c r="J24"/>
  <c r="I24"/>
  <c r="I18" s="1"/>
  <c r="H24"/>
  <c r="G24"/>
  <c r="F22"/>
  <c r="J20"/>
  <c r="I20"/>
  <c r="H20"/>
  <c r="G20"/>
  <c r="F19"/>
  <c r="J18"/>
  <c r="G18"/>
  <c r="G2" i="15"/>
  <c r="F25" i="10"/>
  <c r="F22"/>
  <c r="F19"/>
  <c r="F16"/>
  <c r="F12"/>
  <c r="F9"/>
  <c r="F6"/>
  <c r="F3"/>
  <c r="F72" i="134"/>
  <c r="G66"/>
  <c r="G117"/>
  <c r="G66" i="133"/>
  <c r="F78"/>
  <c r="G133"/>
  <c r="H34"/>
  <c r="G64" i="135"/>
  <c r="F78"/>
  <c r="H77"/>
  <c r="F70"/>
  <c r="G106"/>
  <c r="F106" s="1"/>
  <c r="J82" i="132"/>
  <c r="F85"/>
  <c r="G133"/>
  <c r="G106"/>
  <c r="H55" i="134"/>
  <c r="F31"/>
  <c r="G67" i="143" l="1"/>
  <c r="D69"/>
  <c r="E59"/>
  <c r="E77"/>
  <c r="G61"/>
  <c r="D67"/>
  <c r="D88"/>
  <c r="G102"/>
  <c r="D129"/>
  <c r="F61"/>
  <c r="F82"/>
  <c r="D82" s="1"/>
  <c r="F12"/>
  <c r="G29"/>
  <c r="G28" s="1"/>
  <c r="G119" s="1"/>
  <c r="G117" s="1"/>
  <c r="G113" s="1"/>
  <c r="D55"/>
  <c r="E61"/>
  <c r="D62"/>
  <c r="D73"/>
  <c r="H80"/>
  <c r="H78" s="1"/>
  <c r="H77" s="1"/>
  <c r="F81"/>
  <c r="D81" s="1"/>
  <c r="F83"/>
  <c r="D83" s="1"/>
  <c r="F29"/>
  <c r="F28" s="1"/>
  <c r="F119" s="1"/>
  <c r="G84"/>
  <c r="G78" s="1"/>
  <c r="G77" s="1"/>
  <c r="D16"/>
  <c r="G25"/>
  <c r="E28"/>
  <c r="G53"/>
  <c r="D53" s="1"/>
  <c r="E102"/>
  <c r="D102" s="1"/>
  <c r="E113"/>
  <c r="F117" i="142"/>
  <c r="D119"/>
  <c r="D63"/>
  <c r="F77"/>
  <c r="D129"/>
  <c r="D67"/>
  <c r="G113"/>
  <c r="G25"/>
  <c r="E28"/>
  <c r="D28" s="1"/>
  <c r="E102"/>
  <c r="D102" s="1"/>
  <c r="E113"/>
  <c r="E59"/>
  <c r="E78"/>
  <c r="E61"/>
  <c r="D73"/>
  <c r="F18" i="141"/>
  <c r="G65"/>
  <c r="F69"/>
  <c r="F20"/>
  <c r="H34"/>
  <c r="F34" s="1"/>
  <c r="F50"/>
  <c r="F75"/>
  <c r="G83"/>
  <c r="H108"/>
  <c r="F108" s="1"/>
  <c r="F110"/>
  <c r="G135"/>
  <c r="F135" s="1"/>
  <c r="I84"/>
  <c r="I83" s="1"/>
  <c r="G67"/>
  <c r="G64" i="140"/>
  <c r="F18"/>
  <c r="F68"/>
  <c r="G66"/>
  <c r="H66"/>
  <c r="F133"/>
  <c r="F20"/>
  <c r="H34"/>
  <c r="F42"/>
  <c r="F70"/>
  <c r="H82"/>
  <c r="F82" s="1"/>
  <c r="F90"/>
  <c r="G106"/>
  <c r="F106" s="1"/>
  <c r="G117"/>
  <c r="H72"/>
  <c r="F72" s="1"/>
  <c r="H133" i="139"/>
  <c r="F137"/>
  <c r="H121"/>
  <c r="F121" s="1"/>
  <c r="F123"/>
  <c r="I117"/>
  <c r="J66"/>
  <c r="F90"/>
  <c r="F18"/>
  <c r="F83"/>
  <c r="F68"/>
  <c r="G72"/>
  <c r="F72" s="1"/>
  <c r="F92"/>
  <c r="H106"/>
  <c r="F106" s="1"/>
  <c r="F108"/>
  <c r="H117"/>
  <c r="F117" s="1"/>
  <c r="G133"/>
  <c r="I31"/>
  <c r="G34"/>
  <c r="G82"/>
  <c r="F82" s="1"/>
  <c r="F137" i="138"/>
  <c r="F137" i="134"/>
  <c r="H123" i="133"/>
  <c r="I31"/>
  <c r="F125" i="132"/>
  <c r="G117"/>
  <c r="H18" i="135"/>
  <c r="F20"/>
  <c r="G82"/>
  <c r="G117" i="133"/>
  <c r="H123" i="132"/>
  <c r="I31"/>
  <c r="F87"/>
  <c r="G83"/>
  <c r="F66" i="134"/>
  <c r="H106" i="132"/>
  <c r="F106" s="1"/>
  <c r="F107"/>
  <c r="H83" i="135"/>
  <c r="H82" s="1"/>
  <c r="F85"/>
  <c r="J32" i="134"/>
  <c r="I29"/>
  <c r="I79"/>
  <c r="I106" i="133"/>
  <c r="F24" i="132"/>
  <c r="F86"/>
  <c r="F100"/>
  <c r="F134" i="135"/>
  <c r="J66" i="133"/>
  <c r="F72"/>
  <c r="F76"/>
  <c r="F137"/>
  <c r="F133"/>
  <c r="F18"/>
  <c r="F67" i="132"/>
  <c r="F70"/>
  <c r="F74"/>
  <c r="H82"/>
  <c r="F88"/>
  <c r="F111"/>
  <c r="I117"/>
  <c r="J133"/>
  <c r="F133" s="1"/>
  <c r="I34" i="135"/>
  <c r="I123" s="1"/>
  <c r="I121" s="1"/>
  <c r="I117" s="1"/>
  <c r="F49"/>
  <c r="F52"/>
  <c r="F68"/>
  <c r="F108"/>
  <c r="F111"/>
  <c r="F125"/>
  <c r="F129"/>
  <c r="F58" i="133"/>
  <c r="H66"/>
  <c r="F66" s="1"/>
  <c r="H83"/>
  <c r="H82" s="1"/>
  <c r="F86"/>
  <c r="F125"/>
  <c r="F141"/>
  <c r="F68" i="134"/>
  <c r="G18"/>
  <c r="F20"/>
  <c r="H18" i="132"/>
  <c r="F20"/>
  <c r="G34"/>
  <c r="F35"/>
  <c r="H77"/>
  <c r="G103"/>
  <c r="F78"/>
  <c r="F92" i="133"/>
  <c r="G90"/>
  <c r="F90" s="1"/>
  <c r="G106"/>
  <c r="F106" s="1"/>
  <c r="F107"/>
  <c r="G82"/>
  <c r="F82" s="1"/>
  <c r="J34" i="132"/>
  <c r="J123" s="1"/>
  <c r="J121" s="1"/>
  <c r="J117" s="1"/>
  <c r="F76"/>
  <c r="F137"/>
  <c r="H34" i="135"/>
  <c r="F42"/>
  <c r="F67"/>
  <c r="G117"/>
  <c r="F83" i="133"/>
  <c r="F46" i="132"/>
  <c r="F68"/>
  <c r="F72"/>
  <c r="F90"/>
  <c r="F110"/>
  <c r="F145"/>
  <c r="J117" i="135"/>
  <c r="I34" i="133"/>
  <c r="F52"/>
  <c r="F87"/>
  <c r="F104"/>
  <c r="F110"/>
  <c r="F111"/>
  <c r="H66" i="137"/>
  <c r="J82" i="138"/>
  <c r="G83" i="134"/>
  <c r="F24" i="136"/>
  <c r="J34"/>
  <c r="J123" s="1"/>
  <c r="J121" s="1"/>
  <c r="F58"/>
  <c r="F78"/>
  <c r="J83"/>
  <c r="J82" s="1"/>
  <c r="F92"/>
  <c r="F94"/>
  <c r="F58" i="137"/>
  <c r="G66" i="132"/>
  <c r="F20" i="133"/>
  <c r="G106" i="134"/>
  <c r="F106" s="1"/>
  <c r="G133"/>
  <c r="F133" s="1"/>
  <c r="J18" i="136"/>
  <c r="H34"/>
  <c r="H123" s="1"/>
  <c r="F46"/>
  <c r="F49"/>
  <c r="F52"/>
  <c r="G103"/>
  <c r="F86"/>
  <c r="F107"/>
  <c r="F125"/>
  <c r="F129"/>
  <c r="G133"/>
  <c r="I133"/>
  <c r="F145"/>
  <c r="G18" i="137"/>
  <c r="G64" s="1"/>
  <c r="H18"/>
  <c r="F24"/>
  <c r="G34"/>
  <c r="I34"/>
  <c r="I123" s="1"/>
  <c r="I121" s="1"/>
  <c r="I117" s="1"/>
  <c r="F52"/>
  <c r="F87"/>
  <c r="J133"/>
  <c r="F35" i="138"/>
  <c r="F42"/>
  <c r="G83"/>
  <c r="F88"/>
  <c r="G90"/>
  <c r="F90" s="1"/>
  <c r="F104"/>
  <c r="F118"/>
  <c r="H133"/>
  <c r="F133" s="1"/>
  <c r="F141"/>
  <c r="F110"/>
  <c r="F111"/>
  <c r="F134"/>
  <c r="H123" i="134"/>
  <c r="J66" i="136"/>
  <c r="F97"/>
  <c r="I106"/>
  <c r="F42" i="137"/>
  <c r="F67"/>
  <c r="F78"/>
  <c r="H83"/>
  <c r="H82" s="1"/>
  <c r="F97"/>
  <c r="F100"/>
  <c r="F104"/>
  <c r="F118"/>
  <c r="G18" i="138"/>
  <c r="F18" s="1"/>
  <c r="I66"/>
  <c r="F74"/>
  <c r="F76"/>
  <c r="I83"/>
  <c r="I82" s="1"/>
  <c r="F92" i="132"/>
  <c r="G133" i="135"/>
  <c r="F133" s="1"/>
  <c r="F85" i="133"/>
  <c r="G34" i="134"/>
  <c r="F34" s="1"/>
  <c r="F70"/>
  <c r="F35" i="135"/>
  <c r="G72"/>
  <c r="F72" s="1"/>
  <c r="G18" i="136"/>
  <c r="F18" s="1"/>
  <c r="I66"/>
  <c r="F74"/>
  <c r="F76"/>
  <c r="I83"/>
  <c r="I82" s="1"/>
  <c r="F110"/>
  <c r="F111"/>
  <c r="J133"/>
  <c r="I18" i="137"/>
  <c r="J34"/>
  <c r="J123" s="1"/>
  <c r="J121" s="1"/>
  <c r="J117" s="1"/>
  <c r="J66"/>
  <c r="F70"/>
  <c r="F76"/>
  <c r="H77"/>
  <c r="G83"/>
  <c r="F90"/>
  <c r="F134"/>
  <c r="J18" i="138"/>
  <c r="H34"/>
  <c r="F46"/>
  <c r="F49"/>
  <c r="F52"/>
  <c r="G103"/>
  <c r="F86"/>
  <c r="F107"/>
  <c r="F125"/>
  <c r="F129"/>
  <c r="I133"/>
  <c r="F145"/>
  <c r="F137" i="136"/>
  <c r="H133" i="137"/>
  <c r="F137"/>
  <c r="G66" i="138"/>
  <c r="F68"/>
  <c r="H123"/>
  <c r="I31"/>
  <c r="J117"/>
  <c r="I117"/>
  <c r="H66"/>
  <c r="F20"/>
  <c r="F70"/>
  <c r="G106"/>
  <c r="F106" s="1"/>
  <c r="G117"/>
  <c r="G72"/>
  <c r="F72" s="1"/>
  <c r="G34"/>
  <c r="F34" s="1"/>
  <c r="H123" i="137"/>
  <c r="I31"/>
  <c r="F83"/>
  <c r="G82"/>
  <c r="F82" s="1"/>
  <c r="F68"/>
  <c r="F72"/>
  <c r="F34"/>
  <c r="F92"/>
  <c r="G66"/>
  <c r="F85"/>
  <c r="G133"/>
  <c r="G106"/>
  <c r="F106" s="1"/>
  <c r="G117"/>
  <c r="F68" i="136"/>
  <c r="I31"/>
  <c r="J117"/>
  <c r="I117"/>
  <c r="H66"/>
  <c r="F133"/>
  <c r="F90"/>
  <c r="F20"/>
  <c r="F70"/>
  <c r="G106"/>
  <c r="F106" s="1"/>
  <c r="G117"/>
  <c r="G72"/>
  <c r="F72" s="1"/>
  <c r="G34"/>
  <c r="F34" s="1"/>
  <c r="G82"/>
  <c r="G74" i="143" l="1"/>
  <c r="G23"/>
  <c r="F50"/>
  <c r="D25"/>
  <c r="D119"/>
  <c r="F117"/>
  <c r="E108"/>
  <c r="D61"/>
  <c r="F59"/>
  <c r="D84"/>
  <c r="F78"/>
  <c r="D28"/>
  <c r="D80"/>
  <c r="H26"/>
  <c r="D29"/>
  <c r="D12"/>
  <c r="D25" i="142"/>
  <c r="F50"/>
  <c r="H26"/>
  <c r="G74"/>
  <c r="G23"/>
  <c r="D78"/>
  <c r="E77"/>
  <c r="D77" s="1"/>
  <c r="D61"/>
  <c r="E108"/>
  <c r="D117"/>
  <c r="F113"/>
  <c r="D113" s="1"/>
  <c r="G114" i="141"/>
  <c r="F67"/>
  <c r="F83"/>
  <c r="F84"/>
  <c r="H125"/>
  <c r="I31"/>
  <c r="H123" i="140"/>
  <c r="I31"/>
  <c r="F66"/>
  <c r="G112"/>
  <c r="F34"/>
  <c r="F133" i="139"/>
  <c r="F34"/>
  <c r="G64"/>
  <c r="G66"/>
  <c r="H55"/>
  <c r="I29"/>
  <c r="J32"/>
  <c r="I79"/>
  <c r="F31"/>
  <c r="F133" i="137"/>
  <c r="I31" i="135"/>
  <c r="H123"/>
  <c r="G64" i="134"/>
  <c r="F18"/>
  <c r="I79" i="132"/>
  <c r="J32"/>
  <c r="F31"/>
  <c r="I29"/>
  <c r="H55"/>
  <c r="F18"/>
  <c r="G82"/>
  <c r="F82" s="1"/>
  <c r="F83"/>
  <c r="I29" i="133"/>
  <c r="H55"/>
  <c r="I79"/>
  <c r="J32"/>
  <c r="F31"/>
  <c r="F82" i="135"/>
  <c r="F82" i="136"/>
  <c r="F83"/>
  <c r="G82" i="138"/>
  <c r="F82" s="1"/>
  <c r="F83"/>
  <c r="G66" i="135"/>
  <c r="H121" i="134"/>
  <c r="F123"/>
  <c r="H103"/>
  <c r="I77"/>
  <c r="F79"/>
  <c r="F123" i="132"/>
  <c r="H121"/>
  <c r="G82" i="134"/>
  <c r="F83"/>
  <c r="G64" i="132"/>
  <c r="F34"/>
  <c r="F66"/>
  <c r="G112"/>
  <c r="I123" i="133"/>
  <c r="I121" s="1"/>
  <c r="I117" s="1"/>
  <c r="F34"/>
  <c r="F32" i="134"/>
  <c r="I55"/>
  <c r="J29"/>
  <c r="J64" s="1"/>
  <c r="J80"/>
  <c r="F18" i="135"/>
  <c r="H121" i="133"/>
  <c r="F83" i="135"/>
  <c r="F18" i="137"/>
  <c r="F34" i="135"/>
  <c r="G112" i="133"/>
  <c r="H121" i="138"/>
  <c r="F123"/>
  <c r="F66"/>
  <c r="G112"/>
  <c r="H55"/>
  <c r="I29"/>
  <c r="J32"/>
  <c r="I79"/>
  <c r="F31"/>
  <c r="G64"/>
  <c r="F66" i="137"/>
  <c r="G112"/>
  <c r="F123"/>
  <c r="H121"/>
  <c r="J32"/>
  <c r="I79"/>
  <c r="F31"/>
  <c r="H55"/>
  <c r="I29"/>
  <c r="H55" i="136"/>
  <c r="I29"/>
  <c r="I79"/>
  <c r="F31"/>
  <c r="J32"/>
  <c r="H121"/>
  <c r="F123"/>
  <c r="G64"/>
  <c r="G66"/>
  <c r="F99" i="143" l="1"/>
  <c r="D74"/>
  <c r="G72"/>
  <c r="D26"/>
  <c r="H75"/>
  <c r="G50"/>
  <c r="G59" s="1"/>
  <c r="D59" s="1"/>
  <c r="H23"/>
  <c r="H59" s="1"/>
  <c r="F77"/>
  <c r="D78"/>
  <c r="D117"/>
  <c r="F113"/>
  <c r="D113" s="1"/>
  <c r="H75" i="142"/>
  <c r="D26"/>
  <c r="H23"/>
  <c r="H59" s="1"/>
  <c r="G50"/>
  <c r="D23"/>
  <c r="G59"/>
  <c r="D50"/>
  <c r="F59"/>
  <c r="D74"/>
  <c r="F99"/>
  <c r="G72"/>
  <c r="H123" i="141"/>
  <c r="F125"/>
  <c r="F31"/>
  <c r="I80"/>
  <c r="I29"/>
  <c r="H56"/>
  <c r="J32"/>
  <c r="H121" i="140"/>
  <c r="F123"/>
  <c r="H55"/>
  <c r="I29"/>
  <c r="I79"/>
  <c r="F31"/>
  <c r="J32"/>
  <c r="H64" i="139"/>
  <c r="J80"/>
  <c r="F32"/>
  <c r="J29"/>
  <c r="J64" s="1"/>
  <c r="I55"/>
  <c r="I64" s="1"/>
  <c r="F64" s="1"/>
  <c r="I77"/>
  <c r="H103"/>
  <c r="F79"/>
  <c r="G112"/>
  <c r="F66"/>
  <c r="H117" i="133"/>
  <c r="F117" s="1"/>
  <c r="F121"/>
  <c r="H55" i="135"/>
  <c r="J32"/>
  <c r="I29"/>
  <c r="F31"/>
  <c r="I79"/>
  <c r="I64" i="134"/>
  <c r="F55"/>
  <c r="F121"/>
  <c r="H117"/>
  <c r="F117" s="1"/>
  <c r="I77" i="133"/>
  <c r="H103"/>
  <c r="F79"/>
  <c r="I64" i="132"/>
  <c r="F123" i="133"/>
  <c r="J80"/>
  <c r="I55"/>
  <c r="F32"/>
  <c r="J29"/>
  <c r="J64" s="1"/>
  <c r="H103" i="132"/>
  <c r="F79"/>
  <c r="I77"/>
  <c r="I103" i="134"/>
  <c r="I112" s="1"/>
  <c r="F80"/>
  <c r="J77"/>
  <c r="J112" s="1"/>
  <c r="H117" i="132"/>
  <c r="F117" s="1"/>
  <c r="F121"/>
  <c r="H112" i="134"/>
  <c r="F66" i="135"/>
  <c r="G112"/>
  <c r="I64" i="133"/>
  <c r="F32" i="132"/>
  <c r="J80"/>
  <c r="J29"/>
  <c r="J64" s="1"/>
  <c r="I55"/>
  <c r="F123" i="135"/>
  <c r="H121"/>
  <c r="F82" i="134"/>
  <c r="G112"/>
  <c r="F77"/>
  <c r="F55" i="133"/>
  <c r="H64"/>
  <c r="F55" i="132"/>
  <c r="F29" i="134"/>
  <c r="H64" i="132"/>
  <c r="F64" s="1"/>
  <c r="F64" i="134"/>
  <c r="H64" i="138"/>
  <c r="F121"/>
  <c r="H117"/>
  <c r="F117" s="1"/>
  <c r="I64"/>
  <c r="J80"/>
  <c r="I55"/>
  <c r="F55" s="1"/>
  <c r="F32"/>
  <c r="J29"/>
  <c r="J64" s="1"/>
  <c r="F64" s="1"/>
  <c r="I77"/>
  <c r="F79"/>
  <c r="H103"/>
  <c r="I64" i="137"/>
  <c r="I55"/>
  <c r="F32"/>
  <c r="J29"/>
  <c r="J64" s="1"/>
  <c r="J80"/>
  <c r="H103"/>
  <c r="F79"/>
  <c r="I77"/>
  <c r="H64"/>
  <c r="F55"/>
  <c r="F121"/>
  <c r="H117"/>
  <c r="F117" s="1"/>
  <c r="F66" i="136"/>
  <c r="G112"/>
  <c r="I77"/>
  <c r="H103"/>
  <c r="F79"/>
  <c r="I55"/>
  <c r="I64" s="1"/>
  <c r="F32"/>
  <c r="J29"/>
  <c r="J64" s="1"/>
  <c r="J80"/>
  <c r="F55"/>
  <c r="H64"/>
  <c r="F121"/>
  <c r="H117"/>
  <c r="F117" s="1"/>
  <c r="D77" i="143" l="1"/>
  <c r="F108"/>
  <c r="D108" s="1"/>
  <c r="D23"/>
  <c r="G99"/>
  <c r="D75"/>
  <c r="H72"/>
  <c r="H108" s="1"/>
  <c r="G108"/>
  <c r="D50"/>
  <c r="D99"/>
  <c r="G99" i="142"/>
  <c r="G108" s="1"/>
  <c r="D75"/>
  <c r="H72"/>
  <c r="H108" s="1"/>
  <c r="D72"/>
  <c r="F108"/>
  <c r="D59"/>
  <c r="F56" i="141"/>
  <c r="H65"/>
  <c r="J81"/>
  <c r="F32"/>
  <c r="J29"/>
  <c r="J65" s="1"/>
  <c r="I56"/>
  <c r="I65" s="1"/>
  <c r="F123"/>
  <c r="H119"/>
  <c r="F119" s="1"/>
  <c r="F80"/>
  <c r="H105"/>
  <c r="I78"/>
  <c r="I55" i="140"/>
  <c r="F32"/>
  <c r="J29"/>
  <c r="J64" s="1"/>
  <c r="J80"/>
  <c r="F55"/>
  <c r="H64"/>
  <c r="F29"/>
  <c r="I64"/>
  <c r="I77"/>
  <c r="H103"/>
  <c r="F79"/>
  <c r="F121"/>
  <c r="H117"/>
  <c r="F117" s="1"/>
  <c r="I112" i="139"/>
  <c r="I103"/>
  <c r="F103" s="1"/>
  <c r="F80"/>
  <c r="J77"/>
  <c r="J112" s="1"/>
  <c r="F55"/>
  <c r="H112"/>
  <c r="F112" s="1"/>
  <c r="F29"/>
  <c r="F80" i="133"/>
  <c r="I103"/>
  <c r="J77"/>
  <c r="J112" s="1"/>
  <c r="I77" i="135"/>
  <c r="H103"/>
  <c r="F79"/>
  <c r="F103" i="133"/>
  <c r="H112"/>
  <c r="F103" i="134"/>
  <c r="H117" i="135"/>
  <c r="F117" s="1"/>
  <c r="F121"/>
  <c r="I103" i="132"/>
  <c r="F103" s="1"/>
  <c r="F80"/>
  <c r="J77"/>
  <c r="J112" s="1"/>
  <c r="H112"/>
  <c r="H64" i="135"/>
  <c r="F77" i="133"/>
  <c r="I112"/>
  <c r="F32" i="135"/>
  <c r="J29"/>
  <c r="J64" s="1"/>
  <c r="J80"/>
  <c r="I55"/>
  <c r="I64" s="1"/>
  <c r="F29" i="133"/>
  <c r="F29" i="136"/>
  <c r="F64"/>
  <c r="F64" i="133"/>
  <c r="F112" i="134"/>
  <c r="F29" i="132"/>
  <c r="F80" i="138"/>
  <c r="J77"/>
  <c r="J112" s="1"/>
  <c r="I103"/>
  <c r="I112" s="1"/>
  <c r="H112"/>
  <c r="F29"/>
  <c r="I112" i="137"/>
  <c r="F80"/>
  <c r="I103"/>
  <c r="J77"/>
  <c r="J112" s="1"/>
  <c r="F103"/>
  <c r="H112"/>
  <c r="F29"/>
  <c r="F64"/>
  <c r="F77" i="136"/>
  <c r="F80"/>
  <c r="J77"/>
  <c r="J112" s="1"/>
  <c r="I103"/>
  <c r="F103" s="1"/>
  <c r="H112"/>
  <c r="D72" i="143" l="1"/>
  <c r="D108" i="142"/>
  <c r="D99"/>
  <c r="F65" i="141"/>
  <c r="I114"/>
  <c r="I105"/>
  <c r="F81"/>
  <c r="J78"/>
  <c r="J114" s="1"/>
  <c r="F29"/>
  <c r="H114"/>
  <c r="F105"/>
  <c r="F80" i="140"/>
  <c r="I103"/>
  <c r="J77"/>
  <c r="J112" s="1"/>
  <c r="I112"/>
  <c r="F103"/>
  <c r="H112"/>
  <c r="F112" s="1"/>
  <c r="F64"/>
  <c r="F77" i="139"/>
  <c r="F112" i="133"/>
  <c r="F64" i="135"/>
  <c r="F29"/>
  <c r="I112" i="132"/>
  <c r="F103" i="135"/>
  <c r="H112"/>
  <c r="F80"/>
  <c r="I103"/>
  <c r="J77"/>
  <c r="J112" s="1"/>
  <c r="I112"/>
  <c r="F112" i="132"/>
  <c r="F55" i="135"/>
  <c r="F77" i="138"/>
  <c r="F77" i="132"/>
  <c r="F112" i="138"/>
  <c r="F103"/>
  <c r="F77" i="137"/>
  <c r="F112"/>
  <c r="I112" i="136"/>
  <c r="F112" s="1"/>
  <c r="F78" i="141" l="1"/>
  <c r="F114"/>
  <c r="F77" i="140"/>
  <c r="F77" i="135"/>
  <c r="F112"/>
</calcChain>
</file>

<file path=xl/sharedStrings.xml><?xml version="1.0" encoding="utf-8"?>
<sst xmlns="http://schemas.openxmlformats.org/spreadsheetml/2006/main" count="6185" uniqueCount="679">
  <si>
    <t>ВН</t>
  </si>
  <si>
    <t>НН</t>
  </si>
  <si>
    <t>Небаланс</t>
  </si>
  <si>
    <t>Январь</t>
  </si>
  <si>
    <t>Февраль</t>
  </si>
  <si>
    <t>Март</t>
  </si>
  <si>
    <t>Апрель</t>
  </si>
  <si>
    <t>Май</t>
  </si>
  <si>
    <t>Июнь</t>
  </si>
  <si>
    <t>Июль</t>
  </si>
  <si>
    <t>Август</t>
  </si>
  <si>
    <t>Сентябрь</t>
  </si>
  <si>
    <t>Октябрь</t>
  </si>
  <si>
    <t>Ноябрь</t>
  </si>
  <si>
    <t>Декабрь</t>
  </si>
  <si>
    <t>Всего</t>
  </si>
  <si>
    <t>Год</t>
  </si>
  <si>
    <t>№ п/п</t>
  </si>
  <si>
    <t>Республика Татарстан</t>
  </si>
  <si>
    <t>НСРФ</t>
  </si>
  <si>
    <t>г.Санкт-Петербург</t>
  </si>
  <si>
    <t>Хабаровский край</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</si>
  <si>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</si>
  <si>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</si>
  <si>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</si>
  <si>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</si>
  <si>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</si>
  <si>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</si>
  <si>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</si>
  <si>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</si>
  <si>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</si>
  <si>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</si>
  <si>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</si>
  <si>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г.Байконур</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</si>
  <si>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</si>
  <si>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</si>
  <si>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</si>
  <si>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</si>
  <si>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</si>
  <si>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</si>
  <si>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</si>
  <si>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</si>
  <si>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</si>
  <si>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</si>
  <si>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</si>
  <si>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</si>
  <si>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</si>
  <si>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</si>
  <si>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</si>
  <si>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</si>
  <si>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</si>
  <si>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</si>
  <si>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</si>
  <si>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</si>
  <si>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</si>
  <si>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</si>
  <si>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</si>
  <si>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</si>
  <si>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</si>
  <si>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</si>
  <si>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</si>
  <si>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</si>
  <si>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</si>
  <si>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</si>
  <si>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</si>
  <si>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</si>
  <si>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Республика Адыгея</t>
  </si>
  <si>
    <t>Республика Алтай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</si>
  <si>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</si>
  <si>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</si>
  <si>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</si>
  <si>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</si>
  <si>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</si>
  <si>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</si>
  <si>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</si>
  <si>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</si>
  <si>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</si>
  <si>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</si>
  <si>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</si>
  <si>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</si>
  <si>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</si>
  <si>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</si>
  <si>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</si>
  <si>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</si>
  <si>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</si>
  <si>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</si>
  <si>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</si>
  <si>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</si>
  <si>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</si>
  <si>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</si>
  <si>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</si>
  <si>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</si>
  <si>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</si>
  <si>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</si>
  <si>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</si>
  <si>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Ульяновская область</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</si>
  <si>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</si>
  <si>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</si>
  <si>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</si>
  <si>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</si>
  <si>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</si>
  <si>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</si>
  <si>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</si>
  <si>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да</t>
  </si>
  <si>
    <t>нет</t>
  </si>
  <si>
    <t>logic</t>
  </si>
  <si>
    <t>MONTH</t>
  </si>
  <si>
    <t>YEAR</t>
  </si>
  <si>
    <t>2</t>
  </si>
  <si>
    <t>1</t>
  </si>
  <si>
    <t>Сетевая компания</t>
  </si>
  <si>
    <t>Наименование показателя</t>
  </si>
  <si>
    <t>Поступление в сеть из других организаций, в том числе</t>
  </si>
  <si>
    <t>Из сетей ЕНЭС</t>
  </si>
  <si>
    <t>Из сетей прочих сетевых организаций</t>
  </si>
  <si>
    <t>От генерирующих компаний и блок-станций</t>
  </si>
  <si>
    <t>Поступление в сеть из других уровней напряжения (трансформация)</t>
  </si>
  <si>
    <t>Отпуск из сети, в том числе</t>
  </si>
  <si>
    <t>Другие сети</t>
  </si>
  <si>
    <t>Поставщики</t>
  </si>
  <si>
    <t>Хозяйственные нужды сети</t>
  </si>
  <si>
    <t>Отпуск в сеть других уровней напряжения</t>
  </si>
  <si>
    <t>Потери, в том числе</t>
  </si>
  <si>
    <t>Относимые на собственное потребление</t>
  </si>
  <si>
    <t>Относимые на передачу субабонентам</t>
  </si>
  <si>
    <t>Генерация на установках организации (совмещение деятельности)</t>
  </si>
  <si>
    <t>Собственное потребление (совмещение деятельности)</t>
  </si>
  <si>
    <t>Мощность (МВт)</t>
  </si>
  <si>
    <t>Из сетей  ЕНЭС</t>
  </si>
  <si>
    <t>Заявленная мощность конечных потребителей (МВт)</t>
  </si>
  <si>
    <t>Присоединенная мощность конечных потребителей (МВА)</t>
  </si>
  <si>
    <t>СН 1</t>
  </si>
  <si>
    <t>СН 2</t>
  </si>
  <si>
    <t>1.1</t>
  </si>
  <si>
    <t>1.2</t>
  </si>
  <si>
    <t>1.3</t>
  </si>
  <si>
    <t>2.1</t>
  </si>
  <si>
    <t>2.2</t>
  </si>
  <si>
    <t>2.3</t>
  </si>
  <si>
    <t>3</t>
  </si>
  <si>
    <t>3.1</t>
  </si>
  <si>
    <t>3.2</t>
  </si>
  <si>
    <t>3.3</t>
  </si>
  <si>
    <t>3.4</t>
  </si>
  <si>
    <t>4</t>
  </si>
  <si>
    <t>5</t>
  </si>
  <si>
    <t>6</t>
  </si>
  <si>
    <t>7</t>
  </si>
  <si>
    <t>8</t>
  </si>
  <si>
    <t>6.1</t>
  </si>
  <si>
    <t>9</t>
  </si>
  <si>
    <t>Поступления денежных средств в счёт стоимости поставленных услуг по передаче</t>
  </si>
  <si>
    <t>Заявленная и присоединённая мощность</t>
  </si>
  <si>
    <t>1.2.0</t>
  </si>
  <si>
    <t>1.3.0</t>
  </si>
  <si>
    <t>3.1.0</t>
  </si>
  <si>
    <t>3.2.0</t>
  </si>
  <si>
    <t>3.3.0</t>
  </si>
  <si>
    <t>1.0</t>
  </si>
  <si>
    <t>Добавить генерирующую компанию</t>
  </si>
  <si>
    <t>Добавить сетевую компанию</t>
  </si>
  <si>
    <t>Добавить сбытовую компанию</t>
  </si>
  <si>
    <t>add_gen_company_range</t>
  </si>
  <si>
    <t>add_net_company_range</t>
  </si>
  <si>
    <t>add_sbwt_company_range</t>
  </si>
  <si>
    <t>2.0</t>
  </si>
  <si>
    <t>Уплата денежных средств в счёт стоимости приобретённых услуг по передаче</t>
  </si>
  <si>
    <t>Электроэнергия (тыс. кВтч)</t>
  </si>
  <si>
    <t>Товарная продукция  (без НДС), тыс.руб.</t>
  </si>
  <si>
    <t>Сбытовые компании</t>
  </si>
  <si>
    <t>Другие организации</t>
  </si>
  <si>
    <t>Расход по оплате услуг по передаче электрической энергии (мощности)  (без НДС), тыс.руб.</t>
  </si>
  <si>
    <t>Платежи  (без НДС), тыс.руб.</t>
  </si>
  <si>
    <t>Добавить другую организацию</t>
  </si>
  <si>
    <t>1.1.0</t>
  </si>
  <si>
    <t>F</t>
  </si>
  <si>
    <t>Сетевые компании</t>
  </si>
  <si>
    <t>add_other_company_range</t>
  </si>
  <si>
    <t>Добавить сетевую компанию (передача)</t>
  </si>
  <si>
    <t>Конечные потребители</t>
  </si>
  <si>
    <t>6.2</t>
  </si>
  <si>
    <t>3.4.0</t>
  </si>
  <si>
    <t>add_net_company_locked_range</t>
  </si>
  <si>
    <t>add_gen_company_locked_range</t>
  </si>
  <si>
    <t>add_sbwt_company_locked_range</t>
  </si>
  <si>
    <t>add_other_company_locked_range</t>
  </si>
  <si>
    <t>3.5</t>
  </si>
  <si>
    <t>3.5.0</t>
  </si>
  <si>
    <t>Сетевые компании, опосредованно присоединённые через сети прочих потребителей</t>
  </si>
  <si>
    <t>1.4</t>
  </si>
  <si>
    <t>Из сетей сопредельных регионов</t>
  </si>
  <si>
    <t>Число знаков после запятой:</t>
  </si>
  <si>
    <t>XML_ORG_LIST_TAG_NAMES</t>
  </si>
  <si>
    <t>ORG_NAME</t>
  </si>
  <si>
    <t>INN_NAME</t>
  </si>
  <si>
    <t>KPP_NAME</t>
  </si>
  <si>
    <t>VDET_NAME</t>
  </si>
  <si>
    <t>NSRF</t>
  </si>
  <si>
    <t>Экспорт данных в форму 46EP.2011:</t>
  </si>
  <si>
    <t>ЗАО "Картонтара"</t>
  </si>
  <si>
    <t>0105000304</t>
  </si>
  <si>
    <t>010501001</t>
  </si>
  <si>
    <t>Региональная генерация</t>
  </si>
  <si>
    <t>ЗАО "Кристалл"</t>
  </si>
  <si>
    <t>2328000140</t>
  </si>
  <si>
    <t>232801001</t>
  </si>
  <si>
    <t>ЗАО "Кубаньжелдормаш"</t>
  </si>
  <si>
    <t>2310042974</t>
  </si>
  <si>
    <t>230201001</t>
  </si>
  <si>
    <t>ЗАО "Сахарный завод "Свобода"</t>
  </si>
  <si>
    <t>2356030749</t>
  </si>
  <si>
    <t>235601001</t>
  </si>
  <si>
    <t>ЗАО "Сахарный комбинат "Курганинский"</t>
  </si>
  <si>
    <t>2339014560</t>
  </si>
  <si>
    <t>233901001</t>
  </si>
  <si>
    <t>ЗАО "Сахарный комбинат "Тихорецкий"</t>
  </si>
  <si>
    <t>2354009290</t>
  </si>
  <si>
    <t>235401001</t>
  </si>
  <si>
    <t>ЗАО "Тбилисский сахарный завод"</t>
  </si>
  <si>
    <t>2351007672</t>
  </si>
  <si>
    <t>235101001</t>
  </si>
  <si>
    <t>ЗАО "Успенский сахарник"</t>
  </si>
  <si>
    <t>2357005329</t>
  </si>
  <si>
    <t>235701001</t>
  </si>
  <si>
    <t>ОАО "Адыгэнергострой"</t>
  </si>
  <si>
    <t>0105027049</t>
  </si>
  <si>
    <t>ОАО "Викор"</t>
  </si>
  <si>
    <t>2344001775</t>
  </si>
  <si>
    <t>234400001</t>
  </si>
  <si>
    <t>ОАО "Гиркубс"</t>
  </si>
  <si>
    <t>2329005119</t>
  </si>
  <si>
    <t>232901001</t>
  </si>
  <si>
    <t>ОАО "Динсксахар"</t>
  </si>
  <si>
    <t>2330000524</t>
  </si>
  <si>
    <t>233001001</t>
  </si>
  <si>
    <t>ОАО "Изумруд"</t>
  </si>
  <si>
    <t>2353002711</t>
  </si>
  <si>
    <t>235301001</t>
  </si>
  <si>
    <t>ОАО "Каневсксахар"</t>
  </si>
  <si>
    <t>2334005403</t>
  </si>
  <si>
    <t>233401001</t>
  </si>
  <si>
    <t>ОАО "Кореновсксахар"</t>
  </si>
  <si>
    <t>2335010004</t>
  </si>
  <si>
    <t>233501001</t>
  </si>
  <si>
    <t>ОАО "Кристалл-2"</t>
  </si>
  <si>
    <t>2343000063</t>
  </si>
  <si>
    <t>234301001</t>
  </si>
  <si>
    <t>ОАО "МЖК "Краснодарский"</t>
  </si>
  <si>
    <t>2310043294</t>
  </si>
  <si>
    <t>231007001</t>
  </si>
  <si>
    <t>ОАО "Новороссийский судоремонтный завод"</t>
  </si>
  <si>
    <t>2315007476</t>
  </si>
  <si>
    <t>230750001</t>
  </si>
  <si>
    <t>ОАО "Павловский сахарный завод"</t>
  </si>
  <si>
    <t>2346008166</t>
  </si>
  <si>
    <t>234601001</t>
  </si>
  <si>
    <t>ОАО "Сахарный завод "Лабинский"</t>
  </si>
  <si>
    <t>2314003380</t>
  </si>
  <si>
    <t>231401001</t>
  </si>
  <si>
    <t>ОАО "Сахарный завод "Ленинградский"</t>
  </si>
  <si>
    <t>2341006687</t>
  </si>
  <si>
    <t>ООО "ВЕТРОЭН-ЮГ"</t>
  </si>
  <si>
    <t>2309101992</t>
  </si>
  <si>
    <t>230901001</t>
  </si>
  <si>
    <t>ООО "ВЭС-Мирный"</t>
  </si>
  <si>
    <t>2361005272</t>
  </si>
  <si>
    <t>236101001</t>
  </si>
  <si>
    <t>ООО "ЕвроХим-Белореченские Минудобрения"</t>
  </si>
  <si>
    <t>2303025270</t>
  </si>
  <si>
    <t>ООО "Ейская ТЭС"</t>
  </si>
  <si>
    <t>2306022510</t>
  </si>
  <si>
    <t>230601001</t>
  </si>
  <si>
    <t>ООО "ИнвестГрупп-Энерджи"</t>
  </si>
  <si>
    <t>7724654924</t>
  </si>
  <si>
    <t>230401001</t>
  </si>
  <si>
    <t>ООО "ЛУКОЙЛ-Кубаньэнерго"</t>
  </si>
  <si>
    <t>2312159262</t>
  </si>
  <si>
    <t>231201001</t>
  </si>
  <si>
    <t>ООО "Межрегиональная генерирующая компания"</t>
  </si>
  <si>
    <t>2308026647</t>
  </si>
  <si>
    <t>ООО "РН-Туапсинский НПЗ"</t>
  </si>
  <si>
    <t>2365004375</t>
  </si>
  <si>
    <t>236501001</t>
  </si>
  <si>
    <t>ООО "РЭУ Идеал Хаус"</t>
  </si>
  <si>
    <t>2319043926</t>
  </si>
  <si>
    <t>231901001</t>
  </si>
  <si>
    <t>ООО "Свод Интернешнл"</t>
  </si>
  <si>
    <t>7730163480</t>
  </si>
  <si>
    <t>773001001</t>
  </si>
  <si>
    <t>ООО "ТЕАМ"</t>
  </si>
  <si>
    <t>2315054290</t>
  </si>
  <si>
    <t>231501001</t>
  </si>
  <si>
    <t>ООО "Теплоэнергодар"</t>
  </si>
  <si>
    <t>2315147890</t>
  </si>
  <si>
    <t>ООО "Хоста"</t>
  </si>
  <si>
    <t>2319018550</t>
  </si>
  <si>
    <t>ООО "ЭНЕРГОГАРАНТ"</t>
  </si>
  <si>
    <t>2319050916</t>
  </si>
  <si>
    <t>Филиал "МЖК Краснодарский" ООО "МЭЗ Юг Руси"</t>
  </si>
  <si>
    <t>6167055777</t>
  </si>
  <si>
    <t>615250001</t>
  </si>
  <si>
    <t>Филиал "Сочинская ТЭС "ОАО "ИНТЕР РАО ЕЭС"</t>
  </si>
  <si>
    <t>2320109650</t>
  </si>
  <si>
    <t>231902001</t>
  </si>
  <si>
    <t>Филиал КВЭП ЗАО "РАМО-М"</t>
  </si>
  <si>
    <t>7719113976</t>
  </si>
  <si>
    <t>231143001</t>
  </si>
  <si>
    <t>ЗАО "МАРЭМ+"</t>
  </si>
  <si>
    <t>7704181109</t>
  </si>
  <si>
    <t>770401001</t>
  </si>
  <si>
    <t>Сбытовая компания</t>
  </si>
  <si>
    <t>ЗАО "Транссервисэнерго"</t>
  </si>
  <si>
    <t>7710430593</t>
  </si>
  <si>
    <t>771001001</t>
  </si>
  <si>
    <t>ОАО "Кубаньэнергосбыт"</t>
  </si>
  <si>
    <t>2308119595</t>
  </si>
  <si>
    <t>ОАО "Мосэнергосбыт"</t>
  </si>
  <si>
    <t>7736520080</t>
  </si>
  <si>
    <t>997450001</t>
  </si>
  <si>
    <t>ОАО "НЭСК"</t>
  </si>
  <si>
    <t>2308091759</t>
  </si>
  <si>
    <t>230801001</t>
  </si>
  <si>
    <t>ОАО "Оборонэнергосбыт"</t>
  </si>
  <si>
    <t>7704731218</t>
  </si>
  <si>
    <t>ОАО «Нижноватомэнергосбыт»</t>
  </si>
  <si>
    <t>5260099456</t>
  </si>
  <si>
    <t>231002001</t>
  </si>
  <si>
    <t>ОАО ГК «ТНС энерго»</t>
  </si>
  <si>
    <t>7705541227</t>
  </si>
  <si>
    <t>770201001</t>
  </si>
  <si>
    <t>ООО "Дизаж М"</t>
  </si>
  <si>
    <t>7728587330</t>
  </si>
  <si>
    <t>772801001</t>
  </si>
  <si>
    <t>ООО "КНАУФ ЭНЕРГИЯ"</t>
  </si>
  <si>
    <t>7729677594</t>
  </si>
  <si>
    <t>772901001</t>
  </si>
  <si>
    <t>ООО "КЭС"</t>
  </si>
  <si>
    <t>2308138781</t>
  </si>
  <si>
    <t>231101001</t>
  </si>
  <si>
    <t>ООО "КубаньРесурс"</t>
  </si>
  <si>
    <t>2312125680</t>
  </si>
  <si>
    <t>ООО "МагнитЭнерго"</t>
  </si>
  <si>
    <t>7715902899</t>
  </si>
  <si>
    <t>771501001</t>
  </si>
  <si>
    <t>ООО "Межрегиональная энергосбытовая компания" (ООО "Межрегионсбыт")</t>
  </si>
  <si>
    <t>7704550388</t>
  </si>
  <si>
    <t>ООО "РН-Энерго"</t>
  </si>
  <si>
    <t>7706525041</t>
  </si>
  <si>
    <t>772501001</t>
  </si>
  <si>
    <t>ООО "РУСЭНЕРГОСБЫТ"</t>
  </si>
  <si>
    <t>7706284124</t>
  </si>
  <si>
    <t>770601001</t>
  </si>
  <si>
    <t>ООО "Региональная энергосбытовая компания" (ОПП)</t>
  </si>
  <si>
    <t>4633017746</t>
  </si>
  <si>
    <t>463301001</t>
  </si>
  <si>
    <t>ООО "Русэнергоресурс"</t>
  </si>
  <si>
    <t>7706288496</t>
  </si>
  <si>
    <t>ООО "Транснефтьэнерго"</t>
  </si>
  <si>
    <t>7703552167</t>
  </si>
  <si>
    <t>772301001</t>
  </si>
  <si>
    <t>ООО "ЭнергоЭффективность"</t>
  </si>
  <si>
    <t>7706704202</t>
  </si>
  <si>
    <t>231043001</t>
  </si>
  <si>
    <t>ООО "Южная энергосбытовая компания"</t>
  </si>
  <si>
    <t>2334024237</t>
  </si>
  <si>
    <t>233404100</t>
  </si>
  <si>
    <t>филиал "Южный" ОАО "Оборонэнергосбыт"</t>
  </si>
  <si>
    <t>230843001</t>
  </si>
  <si>
    <t>ГНУ АОС ВНИИМК Россельхозакадемии</t>
  </si>
  <si>
    <t>2302013708</t>
  </si>
  <si>
    <t>ГТРК «Кубань»</t>
  </si>
  <si>
    <t>7714072839</t>
  </si>
  <si>
    <t>231002002</t>
  </si>
  <si>
    <t>ГУ Краснодарский НИИ хранения и переработки с/х продукции РАСН</t>
  </si>
  <si>
    <t>2311033274</t>
  </si>
  <si>
    <t>Гирейское ЗАО "Железобетон"</t>
  </si>
  <si>
    <t>2329000209</t>
  </si>
  <si>
    <t>ЗАО "Анапа Инвест"</t>
  </si>
  <si>
    <t>2301069433</t>
  </si>
  <si>
    <t>230101001</t>
  </si>
  <si>
    <t>ЗАО "Завод "Кубаньпровод"</t>
  </si>
  <si>
    <t>2312013418</t>
  </si>
  <si>
    <t>ЗАО "КНПЗ-КЭН"</t>
  </si>
  <si>
    <t>2309021440</t>
  </si>
  <si>
    <t>ЗАО "Краснодарлекраспром"</t>
  </si>
  <si>
    <t>2311074295</t>
  </si>
  <si>
    <t>ЗАО "Пансионат "Шепси"</t>
  </si>
  <si>
    <t>2355005066</t>
  </si>
  <si>
    <t>235501001</t>
  </si>
  <si>
    <t>ЗАО "Пластформ"</t>
  </si>
  <si>
    <t>2302012743</t>
  </si>
  <si>
    <t>ЗАО "СК "Главкраснодарпромстрой"</t>
  </si>
  <si>
    <t>2309005978</t>
  </si>
  <si>
    <t>230091001</t>
  </si>
  <si>
    <t>ЗАО "Седин-Энерго"</t>
  </si>
  <si>
    <t>2309067519</t>
  </si>
  <si>
    <t>ЗАО "Энергоресурс"</t>
  </si>
  <si>
    <t>7715832761</t>
  </si>
  <si>
    <t>ЗАО "Энергосервис"</t>
  </si>
  <si>
    <t>7709571825</t>
  </si>
  <si>
    <t>770301001</t>
  </si>
  <si>
    <t>ЗАО КПП "Геленджикский"</t>
  </si>
  <si>
    <t>2304004843</t>
  </si>
  <si>
    <t>ИП Миланович В.А.</t>
  </si>
  <si>
    <t>231200399212</t>
  </si>
  <si>
    <t>отсутствует</t>
  </si>
  <si>
    <t>ИП Халтурин А.А.</t>
  </si>
  <si>
    <t>235501542350</t>
  </si>
  <si>
    <t>МРЭСК ООО</t>
  </si>
  <si>
    <t>2349025515</t>
  </si>
  <si>
    <t>234901001</t>
  </si>
  <si>
    <t>Новороссийский ВРЗ филиал ОАО "ВРМ"</t>
  </si>
  <si>
    <t>7722648033</t>
  </si>
  <si>
    <t>772201001</t>
  </si>
  <si>
    <t>ОАО "Аванта"</t>
  </si>
  <si>
    <t>2309013175</t>
  </si>
  <si>
    <t>ОАО "Агентство развития Краснодарского края"</t>
  </si>
  <si>
    <t>2309092145</t>
  </si>
  <si>
    <t>ОАО "Армавирский Электротехнический завод"</t>
  </si>
  <si>
    <t>2302008440</t>
  </si>
  <si>
    <t>ОАО "Армавирский завод резиновых изделий"</t>
  </si>
  <si>
    <t>2302008970</t>
  </si>
  <si>
    <t>ОАО "Армавирэнергоинвест"</t>
  </si>
  <si>
    <t>2302046319</t>
  </si>
  <si>
    <t>ОАО "Аэропорт Анапа"</t>
  </si>
  <si>
    <t>2301013617</t>
  </si>
  <si>
    <t>ОАО "Компрессорный завод "Борец"</t>
  </si>
  <si>
    <t>2311001480</t>
  </si>
  <si>
    <t>ОАО "Краснодарский приборный завод "Каскад"</t>
  </si>
  <si>
    <t>2311085593</t>
  </si>
  <si>
    <t>ОАО "Кропоткинское объединенное предприятие Стройиндустрии"</t>
  </si>
  <si>
    <t>2313014407</t>
  </si>
  <si>
    <t>231301001</t>
  </si>
  <si>
    <t>ОАО "Кубаньэнерго"</t>
  </si>
  <si>
    <t>2309001660</t>
  </si>
  <si>
    <t>ОАО "Майкопнормаль"</t>
  </si>
  <si>
    <t>0105012701</t>
  </si>
  <si>
    <t>ОАО "Международный аэропорт "Краснодар"</t>
  </si>
  <si>
    <t>2312126429</t>
  </si>
  <si>
    <t>ОАО "НЭСК-электросети"</t>
  </si>
  <si>
    <t>2308139496</t>
  </si>
  <si>
    <t>ОАО "Нефтегазтехнология-Энергия"</t>
  </si>
  <si>
    <t>2349017673</t>
  </si>
  <si>
    <t>ОАО "Новорослесэкспорт"</t>
  </si>
  <si>
    <t>2315014794</t>
  </si>
  <si>
    <t>ОАО "Новороссийский морской торговый порт"</t>
  </si>
  <si>
    <t>2315004404</t>
  </si>
  <si>
    <t>997650001</t>
  </si>
  <si>
    <t>ОАО "Оборонэнерго" Филиал "Южный"</t>
  </si>
  <si>
    <t>7704726225</t>
  </si>
  <si>
    <t>616843001</t>
  </si>
  <si>
    <t>ОАО "Прибой"</t>
  </si>
  <si>
    <t>2315012170</t>
  </si>
  <si>
    <t>ОАО "Российские Железные Дороги"</t>
  </si>
  <si>
    <t>7708503727</t>
  </si>
  <si>
    <t>616745011</t>
  </si>
  <si>
    <t>ОАО "Сатурн"</t>
  </si>
  <si>
    <t>2311006961</t>
  </si>
  <si>
    <t>ОАО "Сургутнефтегаз" Оздоровительный трест " Сургут"</t>
  </si>
  <si>
    <t>8602060555</t>
  </si>
  <si>
    <t>ОАО "Туапсинский морской торговый порт"</t>
  </si>
  <si>
    <t>2322001997</t>
  </si>
  <si>
    <t>ОАО "ФСК ЕЭС"</t>
  </si>
  <si>
    <t>4716016979</t>
  </si>
  <si>
    <t>ОАО "Элеваторспецстрой"</t>
  </si>
  <si>
    <t>2312012365</t>
  </si>
  <si>
    <t>ОАО "Энергосистема"</t>
  </si>
  <si>
    <t>2308181106</t>
  </si>
  <si>
    <t>ОАО «Комбинат «Стройкомплект»</t>
  </si>
  <si>
    <t>2315006923</t>
  </si>
  <si>
    <t>ООО "АКСОЙ"</t>
  </si>
  <si>
    <t>2312171950</t>
  </si>
  <si>
    <t>ООО "Агротрансэнерго"</t>
  </si>
  <si>
    <t>2328003983</t>
  </si>
  <si>
    <t>ООО "Армавирский мясоконсервный комбинат"</t>
  </si>
  <si>
    <t>2302041078</t>
  </si>
  <si>
    <t>ООО "Афипский НПЗ"</t>
  </si>
  <si>
    <t>7704214548</t>
  </si>
  <si>
    <t>ООО "Брис-Босфор"</t>
  </si>
  <si>
    <t>7705344035</t>
  </si>
  <si>
    <t>ООО "ВАРИАНТ-ЭНЕРГО"</t>
  </si>
  <si>
    <t>2365015240</t>
  </si>
  <si>
    <t>ООО "ВТ-Ресурс"</t>
  </si>
  <si>
    <t>2315129675</t>
  </si>
  <si>
    <t>ООО "Вегома"</t>
  </si>
  <si>
    <t>2302049260</t>
  </si>
  <si>
    <t>ООО "ГРИН ХАУС"</t>
  </si>
  <si>
    <t>7743713269</t>
  </si>
  <si>
    <t>774301001</t>
  </si>
  <si>
    <t>ООО "Директория – Новый Морской Порт"</t>
  </si>
  <si>
    <t>2306020544</t>
  </si>
  <si>
    <t>ООО "Дунай"</t>
  </si>
  <si>
    <t>2308056962</t>
  </si>
  <si>
    <t>ООО "ИСКРА"</t>
  </si>
  <si>
    <t>2372001544</t>
  </si>
  <si>
    <t>237201001</t>
  </si>
  <si>
    <t>ООО "ИнвестСпецСтрой"</t>
  </si>
  <si>
    <t>2309089978</t>
  </si>
  <si>
    <t>ООО "КВЭП"</t>
  </si>
  <si>
    <t>2311085794</t>
  </si>
  <si>
    <t>ООО "КС-Энерго"</t>
  </si>
  <si>
    <t>2308156540</t>
  </si>
  <si>
    <t>ООО "Коммунальная энергосервисная компания"</t>
  </si>
  <si>
    <t>2308101615</t>
  </si>
  <si>
    <t>ООО "Красная Плаза"</t>
  </si>
  <si>
    <t>2308147539</t>
  </si>
  <si>
    <t>ООО "Краснодар Водоканал"</t>
  </si>
  <si>
    <t>2308111927</t>
  </si>
  <si>
    <t>ООО "Краснодарэнерго"</t>
  </si>
  <si>
    <t>2308190012</t>
  </si>
  <si>
    <t>ООО "Кропоткинский энергетический комплекс"</t>
  </si>
  <si>
    <t>2364001759</t>
  </si>
  <si>
    <t>236401001</t>
  </si>
  <si>
    <t>ООО "Кубанские Фармацевтические склады"</t>
  </si>
  <si>
    <t>2312090268</t>
  </si>
  <si>
    <t>ООО "Кубаньречфлот-сервис"</t>
  </si>
  <si>
    <t>2309121163</t>
  </si>
  <si>
    <t>ООО "Кубаньтрансэнерго"</t>
  </si>
  <si>
    <t>2334022350</t>
  </si>
  <si>
    <t>ООО "ЛЭС"</t>
  </si>
  <si>
    <t>2308156910</t>
  </si>
  <si>
    <t>ООО "МК ЭнергоСети"</t>
  </si>
  <si>
    <t>2310155262</t>
  </si>
  <si>
    <t>231001001</t>
  </si>
  <si>
    <t>ООО "МК-сеть"</t>
  </si>
  <si>
    <t>2302059477</t>
  </si>
  <si>
    <t>ООО "НПК "Энергия"</t>
  </si>
  <si>
    <t>2321015940</t>
  </si>
  <si>
    <t>ООО "НСК"</t>
  </si>
  <si>
    <t>2315135421</t>
  </si>
  <si>
    <t>ООО "ОЭсК-Кракснодар"</t>
  </si>
  <si>
    <t>2308180712</t>
  </si>
  <si>
    <t>ООО "ПХЦ-Алдан"</t>
  </si>
  <si>
    <t>2310073080</t>
  </si>
  <si>
    <t>ООО "Первая строительная компания"</t>
  </si>
  <si>
    <t>2308120872</t>
  </si>
  <si>
    <t>ООО "Промышленная компания "Крымский консервный комбинат"</t>
  </si>
  <si>
    <t>2311084494</t>
  </si>
  <si>
    <t>233701001</t>
  </si>
  <si>
    <t>ООО "РОСТЭК"</t>
  </si>
  <si>
    <t>2312137357</t>
  </si>
  <si>
    <t>ООО "РОСТЭКЭЛЕКТРОСЕТИ"</t>
  </si>
  <si>
    <t>2312178995</t>
  </si>
  <si>
    <t>ООО "Районная электросетевая компания"</t>
  </si>
  <si>
    <t>2334024251</t>
  </si>
  <si>
    <t>ООО "СК-Электро"</t>
  </si>
  <si>
    <t>2308159051</t>
  </si>
  <si>
    <t>ООО "Славяне"</t>
  </si>
  <si>
    <t>2310097839</t>
  </si>
  <si>
    <t>ООО "СоюзЭнергоСеть"</t>
  </si>
  <si>
    <t>2308146711</t>
  </si>
  <si>
    <t>ООО "Тбилисские электрические сети"</t>
  </si>
  <si>
    <t>2309074812</t>
  </si>
  <si>
    <t>ООО "Теплосервис-2000"</t>
  </si>
  <si>
    <t>2309080140</t>
  </si>
  <si>
    <t>ООО "ТранснефтьЭлектросетьСервис"</t>
  </si>
  <si>
    <t>6311049306</t>
  </si>
  <si>
    <t>631101001</t>
  </si>
  <si>
    <t>ООО "Трансэнергосеть"</t>
  </si>
  <si>
    <t>2365021532</t>
  </si>
  <si>
    <t>ООО "Универсал-Плюс-Сервис"</t>
  </si>
  <si>
    <t>2308068559</t>
  </si>
  <si>
    <t>ООО "Фирма "Нефтестройиндустрия-Юг"</t>
  </si>
  <si>
    <t>2312088075</t>
  </si>
  <si>
    <t>ООО "Фирма "СДМТ"</t>
  </si>
  <si>
    <t>2308102200</t>
  </si>
  <si>
    <t>ООО "ЭМ-сеть"</t>
  </si>
  <si>
    <t>2310171514</t>
  </si>
  <si>
    <t>ООО "Эгида Инвест"</t>
  </si>
  <si>
    <t>2308083596</t>
  </si>
  <si>
    <t>ООО "ЭксТех"</t>
  </si>
  <si>
    <t>2312181469</t>
  </si>
  <si>
    <t>ООО "Электрические сети Кубани"</t>
  </si>
  <si>
    <t>2315169519</t>
  </si>
  <si>
    <t>ООО "Электросбыт"</t>
  </si>
  <si>
    <t>2308130951</t>
  </si>
  <si>
    <t>ООО "Электротранзит"</t>
  </si>
  <si>
    <t>2311097895</t>
  </si>
  <si>
    <t>ООО "Энергетик"</t>
  </si>
  <si>
    <t>2312180507</t>
  </si>
  <si>
    <t>ООО "ЭнергоСервис"</t>
  </si>
  <si>
    <t>2312164640</t>
  </si>
  <si>
    <t>ООО "Энергоальянс"</t>
  </si>
  <si>
    <t>2310122757</t>
  </si>
  <si>
    <t>ООО "Энергосистемы"</t>
  </si>
  <si>
    <t>2309132239</t>
  </si>
  <si>
    <t>ООО "ЮТЭК"</t>
  </si>
  <si>
    <t>2361005530</t>
  </si>
  <si>
    <t>ООО "ЮгЭнергоРесурс"</t>
  </si>
  <si>
    <t>2312127503</t>
  </si>
  <si>
    <t>ООО "Югэнергоэксперт"</t>
  </si>
  <si>
    <t>2308151503</t>
  </si>
  <si>
    <t>ООО "Янтарь"</t>
  </si>
  <si>
    <t>2302033302</t>
  </si>
  <si>
    <t>ООО «Кропоткинский Агрохим»</t>
  </si>
  <si>
    <t>2313018730</t>
  </si>
  <si>
    <t>ООО «Энергия Кубани»</t>
  </si>
  <si>
    <t>2312194813</t>
  </si>
  <si>
    <t>ООО ПФ "Поллет"</t>
  </si>
  <si>
    <t>2308010189</t>
  </si>
  <si>
    <t>ООО ЭК "Первострой-Энерго"</t>
  </si>
  <si>
    <t>2327011438</t>
  </si>
  <si>
    <t>234801001</t>
  </si>
  <si>
    <t>ООО"МАйкопская ТЭЦ"</t>
  </si>
  <si>
    <t>0107019540</t>
  </si>
  <si>
    <t>Северо-Кавказский филиал ООО "Газпром энерго"</t>
  </si>
  <si>
    <t>7736186950</t>
  </si>
  <si>
    <t>263602001</t>
  </si>
  <si>
    <t>ФГУ "Краснодарское водохранилище"</t>
  </si>
  <si>
    <t>2312012492</t>
  </si>
  <si>
    <t>Станция - поставщик ЭЭ</t>
  </si>
  <si>
    <t>ОАО "ИНТЕР РАО - Электрогенерация"</t>
  </si>
  <si>
    <t>7704784450</t>
  </si>
  <si>
    <t>ОАО "Мобильные ГТЭС"</t>
  </si>
  <si>
    <t>7706627050</t>
  </si>
  <si>
    <t>231532001</t>
  </si>
  <si>
    <t>ОАО «ИНТЕР РАО Электрогенерация»</t>
  </si>
  <si>
    <t>ООО "ЛУКОЙЛ-Экоэнерго"</t>
  </si>
  <si>
    <t>3015087458</t>
  </si>
  <si>
    <t>Открытое акционерное общество "ГТ-ТЭЦ Энерго"</t>
  </si>
  <si>
    <t>7703311228</t>
  </si>
  <si>
    <t>Филиал "Сочинская ТЭС" ОАО "ИНТЕР РАО - Электрогенерация"</t>
  </si>
  <si>
    <t>231943001</t>
  </si>
  <si>
    <t>Филиал «Сочинская ТЭС» ОАО «ИНТЕР РАО Электрогенерация» Станция поставщик ЭЭ</t>
  </si>
  <si>
    <t>Филиал ОАО "ОГК-3" "Джубгинская ТЭС"</t>
  </si>
  <si>
    <t>0326023099</t>
  </si>
  <si>
    <t>236543001</t>
  </si>
  <si>
    <t>филиал "Джубгинская ТЭС" ОАО "ИНТЕР РАО-Электрогенерация"</t>
  </si>
  <si>
    <t>филиал ОАО "ОГК-2" - Адлерская ТЭС</t>
  </si>
  <si>
    <t>2607018122</t>
  </si>
  <si>
    <t>231743001</t>
  </si>
  <si>
    <t>ОРГАНИЗАЦИЯ</t>
  </si>
  <si>
    <t>ИНН</t>
  </si>
  <si>
    <t>КПП</t>
  </si>
  <si>
    <t>ТИП ОРГАНИЗАЦИИ</t>
  </si>
  <si>
    <t>РЕГИОН</t>
  </si>
  <si>
    <t>ЕНЭС</t>
  </si>
  <si>
    <t>Конечные потребители (кроме ТСО)</t>
  </si>
  <si>
    <t>Оптовая генерация</t>
  </si>
  <si>
    <t>ТСО других субъектов РФ</t>
  </si>
  <si>
    <t>Прямой договор</t>
  </si>
  <si>
    <t>Независимые сбытовые компании</t>
  </si>
  <si>
    <t>Оптовый рынок</t>
  </si>
  <si>
    <t>Прочие конечные потребители</t>
  </si>
  <si>
    <t>tso_name</t>
  </si>
  <si>
    <t>title_tso_name</t>
  </si>
  <si>
    <t>sbwt_name</t>
  </si>
  <si>
    <t>title_sbwt_name</t>
  </si>
  <si>
    <t>sbwt_name_p</t>
  </si>
  <si>
    <t>post_name</t>
  </si>
  <si>
    <t>post_without_enes_name</t>
  </si>
  <si>
    <t>title_post_name</t>
  </si>
  <si>
    <t>title_post_without_enes_name</t>
  </si>
  <si>
    <t>tso_name_p</t>
  </si>
  <si>
    <t>potr_name</t>
  </si>
  <si>
    <t>sbwt_post_name</t>
  </si>
  <si>
    <t>sbwt_name_o</t>
  </si>
  <si>
    <t>sbwt_name_oep</t>
  </si>
  <si>
    <t>Удалить</t>
  </si>
  <si>
    <t>1.3.1</t>
  </si>
  <si>
    <t>3.1.1</t>
  </si>
  <si>
    <t>3.1.2</t>
  </si>
  <si>
    <t>3.1.3</t>
  </si>
  <si>
    <t>3.1.4</t>
  </si>
  <si>
    <t>3.2.1</t>
  </si>
  <si>
    <t>1.2.1</t>
  </si>
  <si>
    <t>Фактические объёмы электроэнергии и мощности за февраль 2018 года</t>
  </si>
  <si>
    <t>Фактические объёмы электроэнергии и мощности за январь 2018 года</t>
  </si>
  <si>
    <t>Фактические объёмы электроэнергии и мощности за март 2018 года</t>
  </si>
  <si>
    <t>Фактические объёмы электроэнергии и мощности за апрель 2018 года</t>
  </si>
  <si>
    <t>Фактические объёмы электроэнергии и мощности за май 2018 года</t>
  </si>
  <si>
    <t>Фактические объёмы электроэнергии и мощности за июнь 2018 года</t>
  </si>
  <si>
    <t>Фактические объёмы электроэнергии и мощности за июль 2018 года</t>
  </si>
  <si>
    <t>Фактические объёмы электроэнергии и мощности за август 2018 года</t>
  </si>
  <si>
    <t>Фактические объёмы электроэнергии и мощности за сентябрь 2018 года</t>
  </si>
  <si>
    <t>3.1.5</t>
  </si>
  <si>
    <t>Фактические объёмы электроэнергии и мощности за октябрь 2018 года</t>
  </si>
  <si>
    <t>Фактические объёмы электроэнергии и мощности за ноябрь 2018 года</t>
  </si>
  <si>
    <t>Фактические объёмы электроэнергии и мощности за декабрь 2018 года</t>
  </si>
</sst>
</file>

<file path=xl/styles.xml><?xml version="1.0" encoding="utf-8"?>
<styleSheet xmlns="http://schemas.openxmlformats.org/spreadsheetml/2006/main">
  <numFmts count="29">
    <numFmt numFmtId="164" formatCode="_-* #,##0.00&quot;р.&quot;_-;\-* #,##0.00&quot;р.&quot;_-;_-* &quot;-&quot;??&quot;р.&quot;_-;_-@_-"/>
    <numFmt numFmtId="165" formatCode="_-* #,##0.00_р_._-;\-* #,##0.00_р_._-;_-* &quot;-&quot;??_р_._-;_-@_-"/>
    <numFmt numFmtId="166" formatCode="_-* #,##0\ _р_._-;\-* #,##0\ _р_._-;_-* &quot;-&quot;\ _р_._-;_-@_-"/>
    <numFmt numFmtId="167" formatCode="_-* #,##0.00\ _р_._-;\-* #,##0.00\ _р_._-;_-* &quot;-&quot;??\ _р_._-;_-@_-"/>
    <numFmt numFmtId="168" formatCode="_-* #,##0_-;\-* #,##0_-;_-* &quot;-&quot;_-;_-@_-"/>
    <numFmt numFmtId="169" formatCode="_-* #,##0.00_-;\-* #,##0.00_-;_-* &quot;-&quot;??_-;_-@_-"/>
    <numFmt numFmtId="170" formatCode="&quot;$&quot;#,##0_);[Red]\(&quot;$&quot;#,##0\)"/>
    <numFmt numFmtId="171" formatCode="General_)"/>
    <numFmt numFmtId="172" formatCode="0.0"/>
    <numFmt numFmtId="173" formatCode="#,##0.000"/>
    <numFmt numFmtId="174" formatCode="_-&quot;Ј&quot;* #,##0.00_-;\-&quot;Ј&quot;* #,##0.00_-;_-&quot;Ј&quot;* &quot;-&quot;??_-;_-@_-"/>
    <numFmt numFmtId="175" formatCode="_-* #,##0.00[$€-1]_-;\-* #,##0.00[$€-1]_-;_-* &quot;-&quot;??[$€-1]_-"/>
    <numFmt numFmtId="176" formatCode="#\."/>
    <numFmt numFmtId="177" formatCode="#.##0\.00"/>
    <numFmt numFmtId="178" formatCode="#\.00"/>
    <numFmt numFmtId="179" formatCode="\$#\.00"/>
    <numFmt numFmtId="180" formatCode="%#\.00"/>
    <numFmt numFmtId="181" formatCode="#,##0.0"/>
    <numFmt numFmtId="182" formatCode="0.0%"/>
    <numFmt numFmtId="183" formatCode="0.0%_);\(0.0%\)"/>
    <numFmt numFmtId="184" formatCode="#,##0_);[Red]\(#,##0\)"/>
    <numFmt numFmtId="185" formatCode="_-* #,##0&quot;đ.&quot;_-;\-* #,##0&quot;đ.&quot;_-;_-* &quot;-&quot;&quot;đ.&quot;_-;_-@_-"/>
    <numFmt numFmtId="186" formatCode="_-* #,##0.00&quot;đ.&quot;_-;\-* #,##0.00&quot;đ.&quot;_-;_-* &quot;-&quot;??&quot;đ.&quot;_-;_-@_-"/>
    <numFmt numFmtId="187" formatCode="\$#,##0\ ;\(\$#,##0\)"/>
    <numFmt numFmtId="188" formatCode="#,##0_);[Blue]\(#,##0\)"/>
    <numFmt numFmtId="189" formatCode="_-* #,##0_đ_._-;\-* #,##0_đ_._-;_-* &quot;-&quot;_đ_._-;_-@_-"/>
    <numFmt numFmtId="190" formatCode="_-* #,##0.00_đ_._-;\-* #,##0.00_đ_._-;_-* &quot;-&quot;??_đ_._-;_-@_-"/>
    <numFmt numFmtId="191" formatCode="_(&quot;р.&quot;* #,##0.00_);_(&quot;р.&quot;* \(#,##0.00\);_(&quot;р.&quot;* &quot;-&quot;??_);_(@_)"/>
    <numFmt numFmtId="192" formatCode="_(* #,##0.00_);_(* \(#,##0.00\);_(* &quot;-&quot;??_);_(@_)"/>
  </numFmts>
  <fonts count="80">
    <font>
      <sz val="10"/>
      <name val="Arial Cyr"/>
      <charset val="204"/>
    </font>
    <font>
      <sz val="10"/>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Tahoma"/>
      <family val="2"/>
      <charset val="204"/>
    </font>
    <font>
      <sz val="8"/>
      <name val="Helv"/>
      <charset val="204"/>
    </font>
    <font>
      <sz val="8"/>
      <name val="Helv"/>
    </font>
    <font>
      <sz val="10"/>
      <name val="Arial Cyr"/>
      <family val="2"/>
      <charset val="204"/>
    </font>
    <font>
      <b/>
      <u/>
      <sz val="11"/>
      <color indexed="12"/>
      <name val="Arial"/>
      <family val="2"/>
      <charset val="204"/>
    </font>
    <font>
      <b/>
      <sz val="14"/>
      <name val="Franklin Gothic Medium"/>
      <family val="2"/>
      <charset val="204"/>
    </font>
    <font>
      <b/>
      <sz val="9"/>
      <name val="Tahoma"/>
      <family val="2"/>
      <charset val="204"/>
    </font>
    <font>
      <b/>
      <sz val="10"/>
      <color indexed="12"/>
      <name val="Arial Cyr"/>
      <family val="2"/>
      <charset val="204"/>
    </font>
    <font>
      <sz val="12"/>
      <name val="Arial"/>
      <family val="2"/>
      <charset val="204"/>
    </font>
    <font>
      <b/>
      <sz val="12"/>
      <name val="Arial"/>
      <family val="2"/>
      <charset val="204"/>
    </font>
    <font>
      <b/>
      <sz val="14"/>
      <name val="Arial"/>
      <family val="2"/>
      <charset val="204"/>
    </font>
    <font>
      <sz val="10"/>
      <name val="Helv"/>
    </font>
    <font>
      <sz val="12"/>
      <name val="Arial"/>
      <family val="2"/>
      <charset val="204"/>
    </font>
    <font>
      <sz val="8"/>
      <name val="Tahoma"/>
      <family val="2"/>
      <charset val="204"/>
    </font>
    <font>
      <sz val="8"/>
      <name val="Arial Cyr"/>
      <charset val="204"/>
    </font>
    <font>
      <sz val="10"/>
      <name val="Arial"/>
      <family val="2"/>
      <charset val="204"/>
    </font>
    <font>
      <b/>
      <sz val="10"/>
      <name val="Arial Cyr"/>
      <charset val="204"/>
    </font>
    <font>
      <sz val="11"/>
      <name val="Times New Roman CYR"/>
      <family val="1"/>
      <charset val="204"/>
    </font>
    <font>
      <sz val="9"/>
      <color indexed="9"/>
      <name val="Tahoma"/>
      <family val="2"/>
      <charset val="204"/>
    </font>
    <font>
      <sz val="9"/>
      <color indexed="8"/>
      <name val="Tahoma"/>
      <family val="2"/>
      <charset val="204"/>
    </font>
    <font>
      <b/>
      <sz val="9"/>
      <color indexed="8"/>
      <name val="Tahoma"/>
      <family val="2"/>
      <charset val="204"/>
    </font>
    <font>
      <b/>
      <sz val="9"/>
      <color indexed="55"/>
      <name val="Tahoma"/>
      <family val="2"/>
      <charset val="204"/>
    </font>
    <font>
      <b/>
      <u/>
      <sz val="9"/>
      <color indexed="12"/>
      <name val="Tahoma"/>
      <family val="2"/>
      <charset val="204"/>
    </font>
    <font>
      <sz val="10"/>
      <name val="Helv"/>
      <charset val="204"/>
    </font>
    <font>
      <sz val="1"/>
      <color indexed="8"/>
      <name val="Courier"/>
      <family val="1"/>
      <charset val="204"/>
    </font>
    <font>
      <b/>
      <sz val="1"/>
      <color indexed="8"/>
      <name val="Courier"/>
      <family val="1"/>
      <charset val="204"/>
    </font>
    <font>
      <sz val="10"/>
      <name val="Arial"/>
      <family val="2"/>
      <charset val="204"/>
    </font>
    <font>
      <sz val="10"/>
      <name val="MS Sans Serif"/>
      <family val="2"/>
      <charset val="204"/>
    </font>
    <font>
      <sz val="10"/>
      <name val="MS Sans Serif"/>
      <family val="2"/>
      <charset val="204"/>
    </font>
    <font>
      <sz val="18"/>
      <name val="Arial"/>
      <family val="2"/>
      <charset val="204"/>
    </font>
    <font>
      <sz val="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b/>
      <sz val="18"/>
      <name val="Arial"/>
      <family val="2"/>
      <charset val="204"/>
    </font>
    <font>
      <sz val="10"/>
      <name val="Arial Cyr"/>
      <charset val="204"/>
    </font>
    <font>
      <u/>
      <sz val="9"/>
      <name val="Tahoma"/>
      <family val="2"/>
      <charset val="204"/>
    </font>
    <font>
      <sz val="9"/>
      <color indexed="9"/>
      <name val="Tahoma"/>
      <family val="2"/>
      <charset val="204"/>
    </font>
    <font>
      <sz val="8"/>
      <color indexed="12"/>
      <name val="Arial"/>
      <family val="2"/>
      <charset val="204"/>
    </font>
    <font>
      <u/>
      <sz val="10"/>
      <color indexed="12"/>
      <name val="Courier"/>
      <family val="3"/>
    </font>
    <font>
      <sz val="10"/>
      <color indexed="24"/>
      <name val="Arial"/>
      <family val="2"/>
      <charset val="204"/>
    </font>
    <font>
      <u/>
      <sz val="8"/>
      <color indexed="12"/>
      <name val="Arial Cyr"/>
      <charset val="204"/>
    </font>
    <font>
      <b/>
      <sz val="10"/>
      <color indexed="18"/>
      <name val="Arial Cyr"/>
      <charset val="204"/>
    </font>
    <font>
      <b/>
      <sz val="8"/>
      <name val="Arial Cyr"/>
      <charset val="204"/>
    </font>
    <font>
      <sz val="10"/>
      <name val="Courier"/>
      <family val="3"/>
    </font>
    <font>
      <u/>
      <sz val="10"/>
      <color indexed="36"/>
      <name val="Courier"/>
      <family val="3"/>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4"/>
      <name val="Arial Cyr"/>
      <family val="2"/>
      <charset val="204"/>
    </font>
    <font>
      <sz val="10"/>
      <color indexed="64"/>
      <name val="Arial"/>
      <family val="2"/>
      <charset val="204"/>
    </font>
    <font>
      <u/>
      <sz val="10"/>
      <color indexed="12"/>
      <name val="Arial Cyr"/>
      <charset val="204"/>
    </font>
    <font>
      <b/>
      <u/>
      <sz val="9"/>
      <color indexed="9"/>
      <name val="Tahoma"/>
      <family val="2"/>
      <charset val="204"/>
    </font>
    <font>
      <sz val="11"/>
      <color theme="1"/>
      <name val="Calibri"/>
      <family val="2"/>
      <charset val="204"/>
      <scheme val="minor"/>
    </font>
  </fonts>
  <fills count="5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8"/>
        <bgColor indexed="64"/>
      </patternFill>
    </fill>
    <fill>
      <patternFill patternType="solid">
        <fgColor indexed="47"/>
        <bgColor indexed="64"/>
      </patternFill>
    </fill>
    <fill>
      <patternFill patternType="solid">
        <fgColor indexed="9"/>
        <bgColor indexed="64"/>
      </patternFill>
    </fill>
    <fill>
      <patternFill patternType="lightDown">
        <fgColor indexed="22"/>
        <bgColor indexed="9"/>
      </patternFill>
    </fill>
    <fill>
      <patternFill patternType="solid">
        <fgColor indexed="41"/>
        <bgColor indexed="64"/>
      </patternFill>
    </fill>
    <fill>
      <patternFill patternType="solid">
        <fgColor indexed="30"/>
        <bgColor indexed="64"/>
      </patternFill>
    </fill>
    <fill>
      <patternFill patternType="solid">
        <fgColor indexed="13"/>
        <bgColor indexed="64"/>
      </patternFill>
    </fill>
    <fill>
      <patternFill patternType="solid">
        <fgColor indexed="36"/>
        <bgColor indexed="64"/>
      </patternFill>
    </fill>
  </fills>
  <borders count="53">
    <border>
      <left/>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3"/>
      </left>
      <right style="medium">
        <color indexed="63"/>
      </right>
      <top style="thin">
        <color indexed="63"/>
      </top>
      <bottom style="thin">
        <color indexed="64"/>
      </bottom>
      <diagonal/>
    </border>
    <border>
      <left style="thin">
        <color indexed="63"/>
      </left>
      <right style="medium">
        <color indexed="63"/>
      </right>
      <top style="thin">
        <color indexed="64"/>
      </top>
      <bottom style="medium">
        <color indexed="63"/>
      </bottom>
      <diagonal/>
    </border>
    <border>
      <left style="thin">
        <color indexed="63"/>
      </left>
      <right style="thin">
        <color indexed="64"/>
      </right>
      <top style="thin">
        <color indexed="64"/>
      </top>
      <bottom style="thin">
        <color indexed="64"/>
      </bottom>
      <diagonal/>
    </border>
    <border>
      <left style="thin">
        <color indexed="63"/>
      </left>
      <right style="thin">
        <color indexed="64"/>
      </right>
      <top/>
      <bottom style="thin">
        <color indexed="64"/>
      </bottom>
      <diagonal/>
    </border>
    <border>
      <left style="thin">
        <color indexed="63"/>
      </left>
      <right/>
      <top/>
      <bottom style="thin">
        <color indexed="64"/>
      </bottom>
      <diagonal/>
    </border>
    <border>
      <left style="thin">
        <color indexed="63"/>
      </left>
      <right/>
      <top style="thin">
        <color indexed="64"/>
      </top>
      <bottom style="thin">
        <color indexed="64"/>
      </bottom>
      <diagonal/>
    </border>
    <border>
      <left style="thin">
        <color indexed="63"/>
      </left>
      <right/>
      <top style="thin">
        <color indexed="64"/>
      </top>
      <bottom/>
      <diagonal/>
    </border>
    <border>
      <left style="thin">
        <color indexed="63"/>
      </left>
      <right style="thin">
        <color indexed="64"/>
      </right>
      <top style="thin">
        <color indexed="64"/>
      </top>
      <bottom/>
      <diagonal/>
    </border>
    <border>
      <left style="thin">
        <color indexed="63"/>
      </left>
      <right style="thin">
        <color indexed="64"/>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3"/>
      </left>
      <right/>
      <top style="thin">
        <color indexed="64"/>
      </top>
      <bottom style="medium">
        <color indexed="63"/>
      </bottom>
      <diagonal/>
    </border>
    <border>
      <left/>
      <right/>
      <top style="thin">
        <color indexed="64"/>
      </top>
      <bottom style="medium">
        <color indexed="63"/>
      </bottom>
      <diagonal/>
    </border>
    <border>
      <left style="thin">
        <color indexed="64"/>
      </left>
      <right style="medium">
        <color indexed="63"/>
      </right>
      <top style="thin">
        <color indexed="63"/>
      </top>
      <bottom style="thin">
        <color indexed="64"/>
      </bottom>
      <diagonal/>
    </border>
    <border>
      <left style="thin">
        <color indexed="64"/>
      </left>
      <right style="medium">
        <color indexed="63"/>
      </right>
      <top style="thin">
        <color indexed="64"/>
      </top>
      <bottom style="thin">
        <color indexed="64"/>
      </bottom>
      <diagonal/>
    </border>
    <border>
      <left/>
      <right style="medium">
        <color indexed="63"/>
      </right>
      <top/>
      <bottom style="thin">
        <color indexed="64"/>
      </bottom>
      <diagonal/>
    </border>
    <border>
      <left/>
      <right style="medium">
        <color indexed="63"/>
      </right>
      <top style="thin">
        <color indexed="64"/>
      </top>
      <bottom style="thin">
        <color indexed="64"/>
      </bottom>
      <diagonal/>
    </border>
    <border>
      <left/>
      <right style="medium">
        <color indexed="63"/>
      </right>
      <top style="thin">
        <color indexed="64"/>
      </top>
      <bottom/>
      <diagonal/>
    </border>
    <border>
      <left/>
      <right style="medium">
        <color indexed="63"/>
      </right>
      <top style="thin">
        <color indexed="64"/>
      </top>
      <bottom style="medium">
        <color indexed="63"/>
      </bottom>
      <diagonal/>
    </border>
    <border>
      <left style="thin">
        <color indexed="64"/>
      </left>
      <right style="medium">
        <color indexed="63"/>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3"/>
      </right>
      <top style="thin">
        <color indexed="64"/>
      </top>
      <bottom/>
      <diagonal/>
    </border>
    <border>
      <left style="thin">
        <color indexed="64"/>
      </left>
      <right style="medium">
        <color indexed="63"/>
      </right>
      <top/>
      <bottom/>
      <diagonal/>
    </border>
    <border>
      <left style="thin">
        <color indexed="63"/>
      </left>
      <right/>
      <top style="thin">
        <color indexed="63"/>
      </top>
      <bottom style="medium">
        <color indexed="63"/>
      </bottom>
      <diagonal/>
    </border>
    <border>
      <left/>
      <right/>
      <top style="thin">
        <color indexed="63"/>
      </top>
      <bottom style="medium">
        <color indexed="63"/>
      </bottom>
      <diagonal/>
    </border>
    <border>
      <left/>
      <right style="medium">
        <color indexed="63"/>
      </right>
      <top style="thin">
        <color indexed="63"/>
      </top>
      <bottom style="medium">
        <color indexed="63"/>
      </bottom>
      <diagonal/>
    </border>
  </borders>
  <cellStyleXfs count="1529">
    <xf numFmtId="0" fontId="0" fillId="0" borderId="0"/>
    <xf numFmtId="0" fontId="30" fillId="0" borderId="0"/>
    <xf numFmtId="182" fontId="49" fillId="0" borderId="0">
      <alignment vertical="top"/>
    </xf>
    <xf numFmtId="182" fontId="59" fillId="0" borderId="0">
      <alignment vertical="top"/>
    </xf>
    <xf numFmtId="183" fontId="59" fillId="2" borderId="0">
      <alignment vertical="top"/>
    </xf>
    <xf numFmtId="182" fontId="59" fillId="3" borderId="0">
      <alignment vertical="top"/>
    </xf>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0" fontId="42" fillId="0" borderId="0"/>
    <xf numFmtId="0" fontId="42" fillId="0" borderId="0"/>
    <xf numFmtId="0" fontId="42" fillId="0" borderId="0"/>
    <xf numFmtId="0" fontId="42" fillId="0" borderId="0"/>
    <xf numFmtId="0" fontId="30" fillId="0" borderId="0"/>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0" fontId="30" fillId="0" borderId="0"/>
    <xf numFmtId="0" fontId="30" fillId="0" borderId="0"/>
    <xf numFmtId="0" fontId="42" fillId="0" borderId="0"/>
    <xf numFmtId="0" fontId="42" fillId="0" borderId="0"/>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0" fontId="42" fillId="0" borderId="0"/>
    <xf numFmtId="0" fontId="42" fillId="0" borderId="0"/>
    <xf numFmtId="0" fontId="42" fillId="0" borderId="0"/>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184" fontId="49" fillId="0" borderId="0">
      <alignment vertical="top"/>
    </xf>
    <xf numFmtId="184"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38" fontId="49" fillId="0" borderId="0">
      <alignment vertical="top"/>
    </xf>
    <xf numFmtId="184" fontId="49" fillId="0" borderId="0">
      <alignment vertical="top"/>
    </xf>
    <xf numFmtId="38" fontId="49" fillId="0" borderId="0">
      <alignment vertical="top"/>
    </xf>
    <xf numFmtId="0" fontId="42" fillId="0" borderId="0"/>
    <xf numFmtId="0" fontId="30" fillId="0" borderId="0"/>
    <xf numFmtId="0" fontId="30" fillId="0" borderId="0"/>
    <xf numFmtId="0" fontId="42" fillId="0" borderId="0"/>
    <xf numFmtId="0" fontId="30" fillId="0" borderId="0"/>
    <xf numFmtId="0" fontId="30" fillId="0" borderId="0"/>
    <xf numFmtId="0" fontId="42" fillId="0" borderId="0"/>
    <xf numFmtId="177" fontId="43" fillId="0" borderId="0">
      <protection locked="0"/>
    </xf>
    <xf numFmtId="178" fontId="43" fillId="0" borderId="0">
      <protection locked="0"/>
    </xf>
    <xf numFmtId="177" fontId="43" fillId="0" borderId="0">
      <protection locked="0"/>
    </xf>
    <xf numFmtId="178" fontId="43" fillId="0" borderId="0">
      <protection locked="0"/>
    </xf>
    <xf numFmtId="179" fontId="43" fillId="0" borderId="0">
      <protection locked="0"/>
    </xf>
    <xf numFmtId="176" fontId="43" fillId="0" borderId="1">
      <protection locked="0"/>
    </xf>
    <xf numFmtId="176" fontId="44" fillId="0" borderId="0">
      <protection locked="0"/>
    </xf>
    <xf numFmtId="176" fontId="44" fillId="0" borderId="0">
      <protection locked="0"/>
    </xf>
    <xf numFmtId="176" fontId="43" fillId="0" borderId="1">
      <protection locked="0"/>
    </xf>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21" borderId="0" applyNumberFormat="0" applyBorder="0" applyAlignment="0" applyProtection="0"/>
    <xf numFmtId="0" fontId="60" fillId="0" borderId="0" applyNumberFormat="0" applyFill="0" applyBorder="0" applyAlignment="0" applyProtection="0">
      <alignment vertical="top"/>
      <protection locked="0"/>
    </xf>
    <xf numFmtId="171" fontId="22" fillId="0" borderId="2">
      <protection locked="0"/>
    </xf>
    <xf numFmtId="185" fontId="56" fillId="0" borderId="0" applyFont="0" applyFill="0" applyBorder="0" applyAlignment="0" applyProtection="0"/>
    <xf numFmtId="186" fontId="56" fillId="0" borderId="0" applyFont="0" applyFill="0" applyBorder="0" applyAlignment="0" applyProtection="0"/>
    <xf numFmtId="0" fontId="14" fillId="5" borderId="0" applyNumberFormat="0" applyBorder="0" applyAlignment="0" applyProtection="0"/>
    <xf numFmtId="0" fontId="6" fillId="22" borderId="3" applyNumberFormat="0" applyAlignment="0" applyProtection="0"/>
    <xf numFmtId="0" fontId="11" fillId="23" borderId="4" applyNumberFormat="0" applyAlignment="0" applyProtection="0"/>
    <xf numFmtId="168" fontId="45" fillId="0" borderId="0" applyFont="0" applyFill="0" applyBorder="0" applyAlignment="0" applyProtection="0"/>
    <xf numFmtId="169" fontId="45" fillId="0" borderId="0" applyFont="0" applyFill="0" applyBorder="0" applyAlignment="0" applyProtection="0"/>
    <xf numFmtId="3" fontId="61" fillId="0" borderId="0" applyFont="0" applyFill="0" applyBorder="0" applyAlignment="0" applyProtection="0"/>
    <xf numFmtId="171" fontId="26" fillId="24" borderId="2"/>
    <xf numFmtId="170" fontId="46" fillId="0" borderId="0" applyFont="0" applyFill="0" applyBorder="0" applyAlignment="0" applyProtection="0"/>
    <xf numFmtId="170" fontId="4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4" fontId="45" fillId="0" borderId="0" applyFont="0" applyFill="0" applyBorder="0" applyAlignment="0" applyProtection="0"/>
    <xf numFmtId="187" fontId="61" fillId="0" borderId="0" applyFont="0" applyFill="0" applyBorder="0" applyAlignment="0" applyProtection="0"/>
    <xf numFmtId="0" fontId="61" fillId="0" borderId="0" applyFont="0" applyFill="0" applyBorder="0" applyAlignment="0" applyProtection="0"/>
    <xf numFmtId="14" fontId="33" fillId="0" borderId="0">
      <alignment vertical="top"/>
    </xf>
    <xf numFmtId="184" fontId="62" fillId="0" borderId="0">
      <alignment vertical="top"/>
    </xf>
    <xf numFmtId="184" fontId="62" fillId="0" borderId="0">
      <alignment vertical="top"/>
    </xf>
    <xf numFmtId="175" fontId="33" fillId="0" borderId="0" applyFont="0" applyFill="0" applyBorder="0" applyAlignment="0" applyProtection="0"/>
    <xf numFmtId="0" fontId="15" fillId="0" borderId="0" applyNumberFormat="0" applyFill="0" applyBorder="0" applyAlignment="0" applyProtection="0"/>
    <xf numFmtId="172" fontId="48" fillId="0" borderId="0" applyFill="0" applyBorder="0" applyAlignment="0" applyProtection="0"/>
    <xf numFmtId="172" fontId="49" fillId="0" borderId="0" applyFill="0" applyBorder="0" applyAlignment="0" applyProtection="0"/>
    <xf numFmtId="172" fontId="50" fillId="0" borderId="0" applyFill="0" applyBorder="0" applyAlignment="0" applyProtection="0"/>
    <xf numFmtId="172" fontId="51" fillId="0" borderId="0" applyFill="0" applyBorder="0" applyAlignment="0" applyProtection="0"/>
    <xf numFmtId="172" fontId="52" fillId="0" borderId="0" applyFill="0" applyBorder="0" applyAlignment="0" applyProtection="0"/>
    <xf numFmtId="172" fontId="53" fillId="0" borderId="0" applyFill="0" applyBorder="0" applyAlignment="0" applyProtection="0"/>
    <xf numFmtId="172" fontId="54" fillId="0" borderId="0" applyFill="0" applyBorder="0" applyAlignment="0" applyProtection="0"/>
    <xf numFmtId="2" fontId="61" fillId="0" borderId="0" applyFont="0" applyFill="0" applyBorder="0" applyAlignment="0" applyProtection="0"/>
    <xf numFmtId="0" fontId="18" fillId="6" borderId="0" applyNumberFormat="0" applyBorder="0" applyAlignment="0" applyProtection="0"/>
    <xf numFmtId="0" fontId="63" fillId="0" borderId="0">
      <alignment vertical="top"/>
    </xf>
    <xf numFmtId="0" fontId="7" fillId="0" borderId="5"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0" applyNumberFormat="0" applyFill="0" applyBorder="0" applyAlignment="0" applyProtection="0"/>
    <xf numFmtId="184" fontId="64" fillId="0" borderId="0">
      <alignment vertical="top"/>
    </xf>
    <xf numFmtId="184" fontId="64" fillId="0" borderId="0">
      <alignment vertical="top"/>
    </xf>
    <xf numFmtId="171" fontId="65" fillId="0" borderId="0"/>
    <xf numFmtId="0" fontId="66" fillId="0" borderId="0" applyNumberFormat="0" applyFill="0" applyBorder="0" applyAlignment="0" applyProtection="0">
      <alignment vertical="top"/>
      <protection locked="0"/>
    </xf>
    <xf numFmtId="0" fontId="4" fillId="9" borderId="3" applyNumberFormat="0" applyAlignment="0" applyProtection="0"/>
    <xf numFmtId="184" fontId="59" fillId="0" borderId="0">
      <alignment vertical="top"/>
    </xf>
    <xf numFmtId="184" fontId="59" fillId="2" borderId="0">
      <alignment vertical="top"/>
    </xf>
    <xf numFmtId="184" fontId="59" fillId="2" borderId="0">
      <alignment vertical="top"/>
    </xf>
    <xf numFmtId="184" fontId="59" fillId="0" borderId="0">
      <alignment vertical="top"/>
    </xf>
    <xf numFmtId="188" fontId="59" fillId="3" borderId="0">
      <alignment vertical="top"/>
    </xf>
    <xf numFmtId="38" fontId="59" fillId="0" borderId="0">
      <alignment vertical="top"/>
    </xf>
    <xf numFmtId="0" fontId="16" fillId="0" borderId="8" applyNumberFormat="0" applyFill="0" applyAlignment="0" applyProtection="0"/>
    <xf numFmtId="0" fontId="13" fillId="25"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0" fillId="0" borderId="0"/>
    <xf numFmtId="0" fontId="30" fillId="0" borderId="0"/>
    <xf numFmtId="0" fontId="2" fillId="26" borderId="9" applyNumberFormat="0" applyFont="0" applyAlignment="0" applyProtection="0"/>
    <xf numFmtId="189" fontId="56" fillId="0" borderId="0" applyFont="0" applyFill="0" applyBorder="0" applyAlignment="0" applyProtection="0"/>
    <xf numFmtId="190" fontId="56" fillId="0" borderId="0" applyFont="0" applyFill="0" applyBorder="0" applyAlignment="0" applyProtection="0"/>
    <xf numFmtId="0" fontId="5" fillId="22" borderId="10" applyNumberFormat="0" applyAlignment="0" applyProtection="0"/>
    <xf numFmtId="0" fontId="21" fillId="0" borderId="0" applyNumberFormat="0">
      <alignment horizontal="left"/>
    </xf>
    <xf numFmtId="4" fontId="67" fillId="27" borderId="10" applyNumberFormat="0" applyProtection="0">
      <alignment vertical="center"/>
    </xf>
    <xf numFmtId="4" fontId="68" fillId="27" borderId="10" applyNumberFormat="0" applyProtection="0">
      <alignment vertical="center"/>
    </xf>
    <xf numFmtId="4" fontId="67" fillId="27" borderId="10" applyNumberFormat="0" applyProtection="0">
      <alignment horizontal="left" vertical="center" indent="1"/>
    </xf>
    <xf numFmtId="4" fontId="67" fillId="27" borderId="10" applyNumberFormat="0" applyProtection="0">
      <alignment horizontal="left" vertical="center" indent="1"/>
    </xf>
    <xf numFmtId="0" fontId="34" fillId="28" borderId="10" applyNumberFormat="0" applyProtection="0">
      <alignment horizontal="left" vertical="center" indent="1"/>
    </xf>
    <xf numFmtId="4" fontId="67" fillId="29" borderId="10" applyNumberFormat="0" applyProtection="0">
      <alignment horizontal="right" vertical="center"/>
    </xf>
    <xf numFmtId="4" fontId="67" fillId="30" borderId="10" applyNumberFormat="0" applyProtection="0">
      <alignment horizontal="right" vertical="center"/>
    </xf>
    <xf numFmtId="4" fontId="67" fillId="31" borderId="10" applyNumberFormat="0" applyProtection="0">
      <alignment horizontal="right" vertical="center"/>
    </xf>
    <xf numFmtId="4" fontId="67" fillId="32" borderId="10" applyNumberFormat="0" applyProtection="0">
      <alignment horizontal="right" vertical="center"/>
    </xf>
    <xf numFmtId="4" fontId="67" fillId="33" borderId="10" applyNumberFormat="0" applyProtection="0">
      <alignment horizontal="right" vertical="center"/>
    </xf>
    <xf numFmtId="4" fontId="67" fillId="34" borderId="10" applyNumberFormat="0" applyProtection="0">
      <alignment horizontal="right" vertical="center"/>
    </xf>
    <xf numFmtId="4" fontId="67" fillId="35" borderId="10" applyNumberFormat="0" applyProtection="0">
      <alignment horizontal="right" vertical="center"/>
    </xf>
    <xf numFmtId="4" fontId="67" fillId="36" borderId="10" applyNumberFormat="0" applyProtection="0">
      <alignment horizontal="right" vertical="center"/>
    </xf>
    <xf numFmtId="4" fontId="67" fillId="37" borderId="10" applyNumberFormat="0" applyProtection="0">
      <alignment horizontal="right" vertical="center"/>
    </xf>
    <xf numFmtId="4" fontId="69" fillId="38" borderId="10" applyNumberFormat="0" applyProtection="0">
      <alignment horizontal="left" vertical="center" indent="1"/>
    </xf>
    <xf numFmtId="4" fontId="67" fillId="39" borderId="11" applyNumberFormat="0" applyProtection="0">
      <alignment horizontal="left" vertical="center" indent="1"/>
    </xf>
    <xf numFmtId="4" fontId="70" fillId="40" borderId="0" applyNumberFormat="0" applyProtection="0">
      <alignment horizontal="left" vertical="center" indent="1"/>
    </xf>
    <xf numFmtId="0" fontId="34" fillId="28" borderId="10" applyNumberFormat="0" applyProtection="0">
      <alignment horizontal="left" vertical="center" indent="1"/>
    </xf>
    <xf numFmtId="4" fontId="71" fillId="39" borderId="10" applyNumberFormat="0" applyProtection="0">
      <alignment horizontal="left" vertical="center" indent="1"/>
    </xf>
    <xf numFmtId="4" fontId="71" fillId="41" borderId="10" applyNumberFormat="0" applyProtection="0">
      <alignment horizontal="left" vertical="center" indent="1"/>
    </xf>
    <xf numFmtId="0" fontId="34" fillId="41" borderId="10" applyNumberFormat="0" applyProtection="0">
      <alignment horizontal="left" vertical="center" indent="1"/>
    </xf>
    <xf numFmtId="0" fontId="34" fillId="41" borderId="10" applyNumberFormat="0" applyProtection="0">
      <alignment horizontal="left" vertical="center" indent="1"/>
    </xf>
    <xf numFmtId="0" fontId="34" fillId="42" borderId="10" applyNumberFormat="0" applyProtection="0">
      <alignment horizontal="left" vertical="center" indent="1"/>
    </xf>
    <xf numFmtId="0" fontId="34" fillId="42" borderId="10" applyNumberFormat="0" applyProtection="0">
      <alignment horizontal="left" vertical="center" indent="1"/>
    </xf>
    <xf numFmtId="0" fontId="34" fillId="2" borderId="10" applyNumberFormat="0" applyProtection="0">
      <alignment horizontal="left" vertical="center" indent="1"/>
    </xf>
    <xf numFmtId="0" fontId="34" fillId="2" borderId="10" applyNumberFormat="0" applyProtection="0">
      <alignment horizontal="left" vertical="center" indent="1"/>
    </xf>
    <xf numFmtId="0" fontId="34" fillId="28" borderId="10" applyNumberFormat="0" applyProtection="0">
      <alignment horizontal="left" vertical="center" indent="1"/>
    </xf>
    <xf numFmtId="0" fontId="34" fillId="28" borderId="10" applyNumberFormat="0" applyProtection="0">
      <alignment horizontal="left" vertical="center" indent="1"/>
    </xf>
    <xf numFmtId="0" fontId="56" fillId="0" borderId="0"/>
    <xf numFmtId="4" fontId="67" fillId="43" borderId="10" applyNumberFormat="0" applyProtection="0">
      <alignment vertical="center"/>
    </xf>
    <xf numFmtId="4" fontId="68" fillId="43" borderId="10" applyNumberFormat="0" applyProtection="0">
      <alignment vertical="center"/>
    </xf>
    <xf numFmtId="4" fontId="67" fillId="43" borderId="10" applyNumberFormat="0" applyProtection="0">
      <alignment horizontal="left" vertical="center" indent="1"/>
    </xf>
    <xf numFmtId="4" fontId="67" fillId="43" borderId="10" applyNumberFormat="0" applyProtection="0">
      <alignment horizontal="left" vertical="center" indent="1"/>
    </xf>
    <xf numFmtId="4" fontId="67" fillId="39" borderId="10" applyNumberFormat="0" applyProtection="0">
      <alignment horizontal="right" vertical="center"/>
    </xf>
    <xf numFmtId="4" fontId="68" fillId="39" borderId="10" applyNumberFormat="0" applyProtection="0">
      <alignment horizontal="right" vertical="center"/>
    </xf>
    <xf numFmtId="0" fontId="34" fillId="28" borderId="10" applyNumberFormat="0" applyProtection="0">
      <alignment horizontal="left" vertical="center" indent="1"/>
    </xf>
    <xf numFmtId="0" fontId="34" fillId="28" borderId="10" applyNumberFormat="0" applyProtection="0">
      <alignment horizontal="left" vertical="center" indent="1"/>
    </xf>
    <xf numFmtId="0" fontId="72" fillId="0" borderId="0"/>
    <xf numFmtId="4" fontId="73" fillId="39" borderId="10" applyNumberFormat="0" applyProtection="0">
      <alignment horizontal="right" vertical="center"/>
    </xf>
    <xf numFmtId="0" fontId="30" fillId="0" borderId="0"/>
    <xf numFmtId="184" fontId="74" fillId="44" borderId="0">
      <alignment horizontal="right" vertical="top"/>
    </xf>
    <xf numFmtId="184" fontId="74" fillId="44" borderId="0">
      <alignment horizontal="right" vertical="top"/>
    </xf>
    <xf numFmtId="0" fontId="12" fillId="0" borderId="0" applyNumberFormat="0" applyFill="0" applyBorder="0" applyAlignment="0" applyProtection="0"/>
    <xf numFmtId="0" fontId="10" fillId="0" borderId="12" applyNumberFormat="0" applyFill="0" applyAlignment="0" applyProtection="0"/>
    <xf numFmtId="0" fontId="17" fillId="0" borderId="0" applyNumberForma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71" fontId="22" fillId="0" borderId="2">
      <protection locked="0"/>
    </xf>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4" fillId="9" borderId="3"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5" fillId="22" borderId="10"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6" fillId="22" borderId="3" applyNumberFormat="0" applyAlignment="0" applyProtection="0"/>
    <xf numFmtId="0" fontId="2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4" fillId="0" borderId="0" applyBorder="0">
      <alignment horizontal="center" vertical="center" wrapText="1"/>
    </xf>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5" fillId="0" borderId="0" applyNumberFormat="0" applyFill="0" applyBorder="0" applyAlignment="0" applyProtection="0"/>
    <xf numFmtId="0" fontId="28" fillId="0" borderId="0" applyNumberFormat="0" applyFill="0" applyBorder="0" applyAlignment="0" applyProtection="0"/>
    <xf numFmtId="0" fontId="25" fillId="0" borderId="13" applyBorder="0">
      <alignment horizontal="center" vertical="center" wrapText="1"/>
    </xf>
    <xf numFmtId="171" fontId="26" fillId="24" borderId="2"/>
    <xf numFmtId="4" fontId="19" fillId="27" borderId="14" applyBorder="0">
      <alignment horizontal="right"/>
    </xf>
    <xf numFmtId="49" fontId="75" fillId="0" borderId="0" applyBorder="0">
      <alignment vertical="center"/>
    </xf>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0" fontId="10" fillId="0" borderId="12" applyNumberFormat="0" applyFill="0" applyAlignment="0" applyProtection="0"/>
    <xf numFmtId="3" fontId="26" fillId="0" borderId="14" applyBorder="0">
      <alignment vertical="center"/>
    </xf>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11" fillId="23" borderId="4" applyNumberFormat="0" applyAlignment="0" applyProtection="0"/>
    <xf numFmtId="0" fontId="28" fillId="0" borderId="0">
      <alignment horizontal="center" vertical="top" wrapText="1"/>
    </xf>
    <xf numFmtId="0" fontId="29" fillId="0" borderId="0">
      <alignment horizontal="centerContinuous" vertical="center"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0" fontId="27" fillId="3" borderId="0" applyFill="0">
      <alignment wrapText="1"/>
    </xf>
    <xf numFmtId="173" fontId="35" fillId="3" borderId="14">
      <alignmen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49" fontId="19" fillId="0" borderId="0" applyBorder="0">
      <alignment vertical="top"/>
    </xf>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9" fillId="0" borderId="0"/>
    <xf numFmtId="0" fontId="79" fillId="0" borderId="0"/>
    <xf numFmtId="0" fontId="2" fillId="0" borderId="0"/>
    <xf numFmtId="0" fontId="2" fillId="0" borderId="0"/>
    <xf numFmtId="0" fontId="56" fillId="0" borderId="0"/>
    <xf numFmtId="49" fontId="19" fillId="0" borderId="0" applyBorder="0">
      <alignment vertical="top"/>
    </xf>
    <xf numFmtId="49" fontId="19" fillId="0" borderId="0" applyBorder="0">
      <alignment vertical="top"/>
    </xf>
    <xf numFmtId="49" fontId="19" fillId="0" borderId="0" applyBorder="0">
      <alignment vertical="top"/>
    </xf>
    <xf numFmtId="49" fontId="19" fillId="0" borderId="0" applyBorder="0">
      <alignment vertical="top"/>
    </xf>
    <xf numFmtId="49" fontId="19" fillId="0" borderId="0" applyBorder="0">
      <alignment vertical="top"/>
    </xf>
    <xf numFmtId="49" fontId="19" fillId="0" borderId="0" applyBorder="0">
      <alignment vertical="top"/>
    </xf>
    <xf numFmtId="49" fontId="19" fillId="0" borderId="0" applyBorder="0">
      <alignment vertical="top"/>
    </xf>
    <xf numFmtId="49" fontId="19" fillId="0" borderId="0" applyBorder="0">
      <alignment vertical="top"/>
    </xf>
    <xf numFmtId="0" fontId="1" fillId="0" borderId="0"/>
    <xf numFmtId="0" fontId="56" fillId="0" borderId="0"/>
    <xf numFmtId="0" fontId="2" fillId="0" borderId="0"/>
    <xf numFmtId="0" fontId="2" fillId="0" borderId="0"/>
    <xf numFmtId="0" fontId="2" fillId="0" borderId="0"/>
    <xf numFmtId="0" fontId="34" fillId="0" borderId="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56" fillId="0" borderId="0" applyFont="0" applyFill="0" applyBorder="0" applyProtection="0">
      <alignment horizontal="center" vertical="center" wrapText="1"/>
    </xf>
    <xf numFmtId="0" fontId="56" fillId="0" borderId="0" applyNumberFormat="0" applyFont="0" applyFill="0" applyBorder="0" applyProtection="0">
      <alignment horizontal="justify" vertical="center" wrapText="1"/>
    </xf>
    <xf numFmtId="172" fontId="36" fillId="27" borderId="15" applyNumberFormat="0" applyBorder="0" applyAlignment="0">
      <alignment vertical="center"/>
      <protection locked="0"/>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56"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34" fillId="26" borderId="9" applyNumberFormat="0" applyFont="0" applyAlignment="0" applyProtection="0"/>
    <xf numFmtId="0" fontId="2" fillId="26" borderId="9"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30" fillId="0" borderId="0"/>
    <xf numFmtId="184" fontId="49" fillId="0" borderId="0">
      <alignment vertical="top"/>
    </xf>
    <xf numFmtId="184" fontId="49" fillId="0" borderId="0">
      <alignment vertical="top"/>
    </xf>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49" fontId="31"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49" fontId="27" fillId="0" borderId="0">
      <alignment horizontal="center"/>
    </xf>
    <xf numFmtId="166" fontId="56" fillId="0" borderId="0" applyFont="0" applyFill="0" applyBorder="0" applyAlignment="0" applyProtection="0"/>
    <xf numFmtId="167" fontId="56" fillId="0" borderId="0" applyFont="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165" fontId="2" fillId="0" borderId="0" applyFont="0" applyFill="0" applyBorder="0" applyAlignment="0" applyProtection="0"/>
    <xf numFmtId="192"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92" fontId="56" fillId="0" borderId="0" applyFont="0" applyFill="0" applyBorder="0" applyAlignment="0" applyProtection="0"/>
    <xf numFmtId="165" fontId="56" fillId="0" borderId="0" applyFont="0" applyFill="0" applyBorder="0" applyAlignment="0" applyProtection="0"/>
    <xf numFmtId="4" fontId="19" fillId="3" borderId="0" applyBorder="0">
      <alignment horizontal="right"/>
    </xf>
    <xf numFmtId="4" fontId="19" fillId="3" borderId="0" applyBorder="0">
      <alignment horizontal="right"/>
    </xf>
    <xf numFmtId="4" fontId="19" fillId="3" borderId="0" applyBorder="0">
      <alignment horizontal="right"/>
    </xf>
    <xf numFmtId="4" fontId="19" fillId="45" borderId="16" applyBorder="0">
      <alignment horizontal="right"/>
    </xf>
    <xf numFmtId="4" fontId="19" fillId="3" borderId="14" applyFont="0" applyBorder="0">
      <alignment horizontal="right"/>
    </xf>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81" fontId="56" fillId="0" borderId="14" applyFont="0" applyFill="0" applyBorder="0" applyProtection="0">
      <alignment horizontal="center" vertical="center"/>
    </xf>
    <xf numFmtId="180" fontId="43" fillId="0" borderId="0">
      <protection locked="0"/>
    </xf>
    <xf numFmtId="0" fontId="22" fillId="0" borderId="14" applyBorder="0">
      <alignment horizontal="center" vertical="center" wrapText="1"/>
    </xf>
  </cellStyleXfs>
  <cellXfs count="156">
    <xf numFmtId="0" fontId="0" fillId="0" borderId="0" xfId="0"/>
    <xf numFmtId="0" fontId="19" fillId="0" borderId="0" xfId="1303" applyFont="1" applyProtection="1"/>
    <xf numFmtId="0" fontId="19" fillId="0" borderId="0" xfId="1303" applyFont="1" applyAlignment="1" applyProtection="1">
      <alignment horizontal="center"/>
    </xf>
    <xf numFmtId="0" fontId="19" fillId="0" borderId="0" xfId="1308" applyFont="1" applyAlignment="1" applyProtection="1">
      <alignment horizontal="right"/>
    </xf>
    <xf numFmtId="0" fontId="19" fillId="0" borderId="14" xfId="1303" applyFont="1" applyBorder="1" applyAlignment="1" applyProtection="1">
      <alignment horizontal="center"/>
    </xf>
    <xf numFmtId="0" fontId="19" fillId="0" borderId="0" xfId="0" applyFont="1" applyProtection="1"/>
    <xf numFmtId="49" fontId="19" fillId="0" borderId="0" xfId="1302" applyFont="1" applyAlignment="1" applyProtection="1">
      <alignment vertical="top" wrapText="1"/>
    </xf>
    <xf numFmtId="0" fontId="19" fillId="0" borderId="0" xfId="1304" applyFont="1" applyProtection="1"/>
    <xf numFmtId="49" fontId="19" fillId="0" borderId="14" xfId="0" applyNumberFormat="1" applyFont="1" applyFill="1" applyBorder="1" applyAlignment="1" applyProtection="1">
      <alignment horizontal="center"/>
    </xf>
    <xf numFmtId="0" fontId="19" fillId="0" borderId="14" xfId="0" applyFont="1" applyFill="1" applyBorder="1" applyAlignment="1" applyProtection="1">
      <alignment horizontal="center"/>
    </xf>
    <xf numFmtId="49" fontId="19" fillId="0" borderId="0" xfId="1300" applyNumberFormat="1" applyProtection="1">
      <alignment vertical="top"/>
    </xf>
    <xf numFmtId="49" fontId="19" fillId="0" borderId="0" xfId="0" applyNumberFormat="1" applyFont="1" applyFill="1" applyProtection="1"/>
    <xf numFmtId="0" fontId="19" fillId="0" borderId="17" xfId="1306" applyFont="1" applyBorder="1" applyAlignment="1" applyProtection="1">
      <alignment horizontal="left" vertical="center" wrapText="1" indent="1"/>
    </xf>
    <xf numFmtId="0" fontId="19" fillId="0" borderId="17" xfId="1306" applyFont="1" applyBorder="1" applyAlignment="1" applyProtection="1">
      <alignment vertical="center" wrapText="1"/>
    </xf>
    <xf numFmtId="0" fontId="19" fillId="46" borderId="17" xfId="1306" applyFont="1" applyFill="1" applyBorder="1" applyAlignment="1" applyProtection="1">
      <alignment horizontal="left" vertical="center" wrapText="1" indent="1"/>
    </xf>
    <xf numFmtId="0" fontId="38" fillId="46" borderId="18" xfId="1305" applyFont="1" applyFill="1" applyBorder="1" applyProtection="1"/>
    <xf numFmtId="0" fontId="38" fillId="46" borderId="19" xfId="1305" applyFont="1" applyFill="1" applyBorder="1" applyProtection="1"/>
    <xf numFmtId="0" fontId="38" fillId="46" borderId="19" xfId="1305" applyFont="1" applyFill="1" applyBorder="1" applyAlignment="1" applyProtection="1">
      <alignment vertical="center"/>
    </xf>
    <xf numFmtId="0" fontId="38" fillId="46" borderId="19" xfId="1305" applyFont="1" applyFill="1" applyBorder="1" applyAlignment="1" applyProtection="1">
      <alignment vertical="center" wrapText="1"/>
    </xf>
    <xf numFmtId="0" fontId="38" fillId="46" borderId="20" xfId="1305" applyFont="1" applyFill="1" applyBorder="1" applyProtection="1"/>
    <xf numFmtId="0" fontId="38" fillId="46" borderId="21" xfId="1305" applyFont="1" applyFill="1" applyBorder="1" applyProtection="1"/>
    <xf numFmtId="0" fontId="38" fillId="46" borderId="15" xfId="1305" applyFont="1" applyFill="1" applyBorder="1" applyProtection="1"/>
    <xf numFmtId="49" fontId="19" fillId="0" borderId="0" xfId="1301" applyProtection="1">
      <alignment vertical="top"/>
    </xf>
    <xf numFmtId="0" fontId="38" fillId="0" borderId="0" xfId="1305" applyFont="1" applyProtection="1"/>
    <xf numFmtId="0" fontId="38" fillId="0" borderId="21" xfId="1305" applyFont="1" applyFill="1" applyBorder="1" applyProtection="1"/>
    <xf numFmtId="0" fontId="38" fillId="0" borderId="0" xfId="1305" applyFont="1" applyFill="1" applyBorder="1" applyProtection="1"/>
    <xf numFmtId="0" fontId="38" fillId="0" borderId="0" xfId="1305" applyFont="1" applyFill="1" applyBorder="1" applyAlignment="1" applyProtection="1">
      <alignment vertical="center"/>
    </xf>
    <xf numFmtId="0" fontId="38" fillId="0" borderId="0" xfId="1305" applyFont="1" applyFill="1" applyBorder="1" applyAlignment="1" applyProtection="1">
      <alignment vertical="center" wrapText="1"/>
    </xf>
    <xf numFmtId="4" fontId="19" fillId="0" borderId="14" xfId="1307" applyNumberFormat="1" applyFont="1" applyFill="1" applyBorder="1" applyAlignment="1" applyProtection="1">
      <alignment vertical="center"/>
    </xf>
    <xf numFmtId="4" fontId="19" fillId="0" borderId="22" xfId="1307" applyNumberFormat="1" applyFont="1" applyFill="1" applyBorder="1" applyAlignment="1" applyProtection="1">
      <alignment vertical="center"/>
    </xf>
    <xf numFmtId="0" fontId="19" fillId="0" borderId="23" xfId="1306" applyFont="1" applyBorder="1" applyAlignment="1" applyProtection="1">
      <alignment vertical="center" wrapText="1"/>
    </xf>
    <xf numFmtId="0" fontId="57" fillId="0" borderId="18" xfId="1306" applyFont="1" applyBorder="1" applyAlignment="1" applyProtection="1">
      <alignment vertical="center" wrapText="1"/>
    </xf>
    <xf numFmtId="0" fontId="19" fillId="0" borderId="24" xfId="1306" applyFont="1" applyBorder="1" applyAlignment="1" applyProtection="1">
      <alignment horizontal="left" vertical="center" wrapText="1"/>
    </xf>
    <xf numFmtId="0" fontId="19" fillId="0" borderId="22" xfId="1306" applyFont="1" applyBorder="1" applyAlignment="1" applyProtection="1">
      <alignment horizontal="left" vertical="center" wrapText="1"/>
    </xf>
    <xf numFmtId="0" fontId="19" fillId="0" borderId="14" xfId="1306" applyFont="1" applyFill="1" applyBorder="1" applyAlignment="1" applyProtection="1">
      <alignment horizontal="left" vertical="center" wrapText="1"/>
    </xf>
    <xf numFmtId="4" fontId="19" fillId="46" borderId="14" xfId="1307" applyNumberFormat="1" applyFont="1" applyFill="1" applyBorder="1" applyAlignment="1" applyProtection="1">
      <alignment vertical="center"/>
    </xf>
    <xf numFmtId="0" fontId="41" fillId="47" borderId="25" xfId="1000" applyFont="1" applyFill="1" applyBorder="1" applyAlignment="1" applyProtection="1">
      <alignment horizontal="left" vertical="center" indent="1"/>
    </xf>
    <xf numFmtId="0" fontId="38" fillId="0" borderId="21" xfId="1305" applyFont="1" applyFill="1" applyBorder="1" applyAlignment="1" applyProtection="1">
      <alignment vertical="center"/>
    </xf>
    <xf numFmtId="0" fontId="38" fillId="46" borderId="21" xfId="1305" applyFont="1" applyFill="1" applyBorder="1" applyAlignment="1" applyProtection="1">
      <alignment vertical="center"/>
    </xf>
    <xf numFmtId="0" fontId="38" fillId="46" borderId="15" xfId="1305" applyFont="1" applyFill="1" applyBorder="1" applyAlignment="1" applyProtection="1">
      <alignment vertical="center"/>
    </xf>
    <xf numFmtId="0" fontId="37" fillId="47" borderId="25" xfId="1000" applyFont="1" applyFill="1" applyBorder="1" applyAlignment="1" applyProtection="1">
      <alignment horizontal="left" vertical="center"/>
    </xf>
    <xf numFmtId="0" fontId="41" fillId="46" borderId="21" xfId="1000" applyFont="1" applyFill="1" applyBorder="1" applyAlignment="1" applyProtection="1">
      <alignment horizontal="center" vertical="center"/>
    </xf>
    <xf numFmtId="0" fontId="41" fillId="47" borderId="25" xfId="1000" applyFont="1" applyFill="1" applyBorder="1" applyAlignment="1" applyProtection="1">
      <alignment horizontal="left" vertical="center"/>
    </xf>
    <xf numFmtId="0" fontId="19" fillId="48" borderId="17" xfId="1306" applyFont="1" applyFill="1" applyBorder="1" applyAlignment="1" applyProtection="1">
      <alignment horizontal="left" vertical="center" wrapText="1" indent="2"/>
      <protection locked="0"/>
    </xf>
    <xf numFmtId="0" fontId="38" fillId="46" borderId="0" xfId="1305" applyFont="1" applyFill="1" applyBorder="1" applyAlignment="1" applyProtection="1">
      <alignment vertical="center"/>
    </xf>
    <xf numFmtId="0" fontId="38" fillId="46" borderId="0" xfId="1305" applyFont="1" applyFill="1" applyBorder="1" applyProtection="1"/>
    <xf numFmtId="0" fontId="38" fillId="0" borderId="21" xfId="1305" applyFont="1" applyFill="1" applyBorder="1" applyAlignment="1" applyProtection="1">
      <alignment horizontal="center"/>
    </xf>
    <xf numFmtId="0" fontId="38" fillId="0" borderId="0" xfId="1305" applyFont="1" applyFill="1" applyBorder="1" applyAlignment="1" applyProtection="1">
      <alignment horizontal="center"/>
    </xf>
    <xf numFmtId="0" fontId="38" fillId="46" borderId="21" xfId="1305" applyFont="1" applyFill="1" applyBorder="1" applyAlignment="1" applyProtection="1">
      <alignment horizontal="center"/>
    </xf>
    <xf numFmtId="0" fontId="38" fillId="46" borderId="15" xfId="1305" applyFont="1" applyFill="1" applyBorder="1" applyAlignment="1" applyProtection="1">
      <alignment horizontal="center"/>
    </xf>
    <xf numFmtId="0" fontId="38" fillId="0" borderId="21" xfId="1305" applyFont="1" applyFill="1" applyBorder="1" applyAlignment="1" applyProtection="1">
      <alignment horizontal="left" indent="15"/>
    </xf>
    <xf numFmtId="0" fontId="38" fillId="0" borderId="0" xfId="1305" applyFont="1" applyFill="1" applyBorder="1" applyAlignment="1" applyProtection="1">
      <alignment horizontal="left" indent="15"/>
    </xf>
    <xf numFmtId="0" fontId="38" fillId="46" borderId="21" xfId="1305" applyFont="1" applyFill="1" applyBorder="1" applyAlignment="1" applyProtection="1">
      <alignment horizontal="left" indent="15"/>
    </xf>
    <xf numFmtId="0" fontId="38" fillId="46" borderId="15" xfId="1305" applyFont="1" applyFill="1" applyBorder="1" applyAlignment="1" applyProtection="1">
      <alignment horizontal="left" indent="15"/>
    </xf>
    <xf numFmtId="0" fontId="38" fillId="0" borderId="15" xfId="1305" applyFont="1" applyFill="1" applyBorder="1" applyProtection="1"/>
    <xf numFmtId="0" fontId="38" fillId="0" borderId="0" xfId="1305" applyFont="1" applyFill="1" applyProtection="1"/>
    <xf numFmtId="0" fontId="38" fillId="0" borderId="0" xfId="1305" applyFont="1" applyAlignment="1" applyProtection="1">
      <alignment horizontal="center"/>
    </xf>
    <xf numFmtId="0" fontId="38" fillId="0" borderId="0" xfId="1305" applyFont="1" applyAlignment="1" applyProtection="1">
      <alignment horizontal="left" indent="15"/>
    </xf>
    <xf numFmtId="0" fontId="38" fillId="0" borderId="0" xfId="1305" applyFont="1" applyAlignment="1" applyProtection="1">
      <alignment vertical="center"/>
    </xf>
    <xf numFmtId="0" fontId="38" fillId="0" borderId="0" xfId="1305" applyFont="1" applyAlignment="1" applyProtection="1">
      <alignment vertical="center" wrapText="1"/>
    </xf>
    <xf numFmtId="0" fontId="19" fillId="0" borderId="14" xfId="1306" applyFont="1" applyFill="1" applyBorder="1" applyAlignment="1" applyProtection="1">
      <alignment horizontal="left" vertical="center" wrapText="1" indent="1"/>
    </xf>
    <xf numFmtId="0" fontId="41" fillId="47" borderId="26" xfId="1000" applyFont="1" applyFill="1" applyBorder="1" applyAlignment="1" applyProtection="1">
      <alignment horizontal="left" vertical="center"/>
    </xf>
    <xf numFmtId="0" fontId="41" fillId="47" borderId="19" xfId="1000" applyFont="1" applyFill="1" applyBorder="1" applyAlignment="1" applyProtection="1">
      <alignment horizontal="left" vertical="center"/>
    </xf>
    <xf numFmtId="0" fontId="38" fillId="46" borderId="23" xfId="1305" applyFont="1" applyFill="1" applyBorder="1" applyAlignment="1" applyProtection="1">
      <alignment vertical="center"/>
    </xf>
    <xf numFmtId="0" fontId="38" fillId="46" borderId="25" xfId="1305" applyFont="1" applyFill="1" applyBorder="1" applyAlignment="1" applyProtection="1">
      <alignment vertical="center"/>
    </xf>
    <xf numFmtId="0" fontId="38" fillId="46" borderId="25" xfId="1305" applyFont="1" applyFill="1" applyBorder="1" applyAlignment="1" applyProtection="1">
      <alignment vertical="center" wrapText="1"/>
    </xf>
    <xf numFmtId="0" fontId="38" fillId="46" borderId="25" xfId="1305" applyFont="1" applyFill="1" applyBorder="1" applyProtection="1"/>
    <xf numFmtId="0" fontId="38" fillId="46" borderId="27" xfId="1305" applyFont="1" applyFill="1" applyBorder="1" applyAlignment="1" applyProtection="1">
      <alignment vertical="center"/>
    </xf>
    <xf numFmtId="4" fontId="25" fillId="3" borderId="14" xfId="1308" applyNumberFormat="1" applyFont="1" applyFill="1" applyBorder="1" applyAlignment="1" applyProtection="1">
      <alignment horizontal="center" vertical="center"/>
    </xf>
    <xf numFmtId="4" fontId="25" fillId="3" borderId="14" xfId="1303" applyNumberFormat="1" applyFont="1" applyFill="1" applyBorder="1" applyAlignment="1" applyProtection="1">
      <alignment horizontal="center"/>
    </xf>
    <xf numFmtId="4" fontId="25" fillId="3" borderId="0" xfId="1303" applyNumberFormat="1" applyFont="1" applyFill="1" applyProtection="1"/>
    <xf numFmtId="0" fontId="19" fillId="42" borderId="26" xfId="1306" applyFont="1" applyFill="1" applyBorder="1" applyAlignment="1" applyProtection="1">
      <alignment horizontal="left" vertical="center" wrapText="1" indent="1"/>
    </xf>
    <xf numFmtId="4" fontId="19" fillId="42" borderId="26" xfId="1306" applyNumberFormat="1" applyFont="1" applyFill="1" applyBorder="1" applyAlignment="1" applyProtection="1">
      <alignment horizontal="right" vertical="center"/>
    </xf>
    <xf numFmtId="4" fontId="19" fillId="42" borderId="26" xfId="1307" applyNumberFormat="1" applyFont="1" applyFill="1" applyBorder="1" applyAlignment="1" applyProtection="1">
      <alignment vertical="center"/>
    </xf>
    <xf numFmtId="0" fontId="19" fillId="3" borderId="17" xfId="1306" applyFont="1" applyFill="1" applyBorder="1" applyAlignment="1" applyProtection="1">
      <alignment horizontal="left" vertical="center" wrapText="1" indent="2"/>
    </xf>
    <xf numFmtId="0" fontId="38" fillId="46" borderId="0" xfId="1305" applyFont="1" applyFill="1" applyBorder="1" applyAlignment="1" applyProtection="1">
      <alignment horizontal="right" vertical="center" wrapText="1"/>
    </xf>
    <xf numFmtId="49" fontId="37" fillId="49" borderId="0" xfId="0" applyNumberFormat="1" applyFont="1" applyFill="1" applyAlignment="1">
      <alignment horizontal="center" vertical="top"/>
    </xf>
    <xf numFmtId="0" fontId="0" fillId="50" borderId="0" xfId="0" applyNumberFormat="1" applyFill="1" applyAlignment="1">
      <alignment horizontal="right"/>
    </xf>
    <xf numFmtId="0" fontId="38" fillId="46" borderId="28" xfId="1305" applyFont="1" applyFill="1" applyBorder="1" applyAlignment="1" applyProtection="1">
      <alignment horizontal="center" vertical="center" wrapText="1"/>
    </xf>
    <xf numFmtId="0" fontId="25" fillId="48" borderId="29" xfId="1306" applyFont="1" applyFill="1" applyBorder="1" applyAlignment="1" applyProtection="1">
      <alignment horizontal="center" vertical="center" wrapText="1"/>
      <protection locked="0"/>
    </xf>
    <xf numFmtId="0" fontId="40" fillId="0" borderId="14" xfId="1306" applyFont="1" applyBorder="1" applyAlignment="1" applyProtection="1">
      <alignment horizontal="center" vertical="center"/>
    </xf>
    <xf numFmtId="0" fontId="40" fillId="0" borderId="14" xfId="1306" applyFont="1" applyBorder="1" applyAlignment="1" applyProtection="1">
      <alignment horizontal="center" vertical="center" wrapText="1"/>
    </xf>
    <xf numFmtId="0" fontId="40" fillId="46" borderId="14" xfId="1306" applyFont="1" applyFill="1" applyBorder="1" applyAlignment="1" applyProtection="1">
      <alignment horizontal="center" vertical="center"/>
    </xf>
    <xf numFmtId="0" fontId="40" fillId="46" borderId="14" xfId="1306" applyFont="1" applyFill="1" applyBorder="1" applyAlignment="1" applyProtection="1">
      <alignment horizontal="center" vertical="center" wrapText="1"/>
    </xf>
    <xf numFmtId="0" fontId="41" fillId="47" borderId="0" xfId="1000" applyFont="1" applyFill="1" applyBorder="1" applyAlignment="1" applyProtection="1">
      <alignment horizontal="left" vertical="center" indent="1"/>
    </xf>
    <xf numFmtId="0" fontId="19" fillId="0" borderId="24" xfId="1306" applyFont="1" applyFill="1" applyBorder="1" applyAlignment="1" applyProtection="1">
      <alignment horizontal="left" vertical="center" wrapText="1"/>
    </xf>
    <xf numFmtId="0" fontId="40" fillId="0" borderId="30" xfId="1306" applyFont="1" applyBorder="1" applyAlignment="1" applyProtection="1">
      <alignment horizontal="center" vertical="center"/>
    </xf>
    <xf numFmtId="0" fontId="40" fillId="46" borderId="30" xfId="1306" applyFont="1" applyFill="1" applyBorder="1" applyAlignment="1" applyProtection="1">
      <alignment horizontal="center" vertical="center"/>
    </xf>
    <xf numFmtId="49" fontId="19" fillId="0" borderId="31" xfId="1306" applyNumberFormat="1" applyFont="1" applyBorder="1" applyAlignment="1" applyProtection="1">
      <alignment horizontal="center" vertical="center"/>
    </xf>
    <xf numFmtId="49" fontId="19" fillId="0" borderId="30" xfId="1306" applyNumberFormat="1" applyFont="1" applyBorder="1" applyAlignment="1" applyProtection="1">
      <alignment horizontal="center" vertical="center"/>
    </xf>
    <xf numFmtId="49" fontId="37" fillId="47" borderId="32" xfId="1000" applyNumberFormat="1" applyFont="1" applyFill="1" applyBorder="1" applyAlignment="1" applyProtection="1">
      <alignment horizontal="center" vertical="center"/>
    </xf>
    <xf numFmtId="49" fontId="41" fillId="47" borderId="32" xfId="1000" applyNumberFormat="1" applyFont="1" applyFill="1" applyBorder="1" applyAlignment="1" applyProtection="1">
      <alignment horizontal="left" vertical="center"/>
    </xf>
    <xf numFmtId="49" fontId="19" fillId="42" borderId="33" xfId="1306" applyNumberFormat="1" applyFont="1" applyFill="1" applyBorder="1" applyAlignment="1" applyProtection="1">
      <alignment horizontal="center" vertical="center"/>
    </xf>
    <xf numFmtId="49" fontId="41" fillId="47" borderId="34" xfId="1000" applyNumberFormat="1" applyFont="1" applyFill="1" applyBorder="1" applyAlignment="1" applyProtection="1">
      <alignment horizontal="left" vertical="center"/>
    </xf>
    <xf numFmtId="49" fontId="19" fillId="0" borderId="35" xfId="1306" applyNumberFormat="1" applyFont="1" applyBorder="1" applyAlignment="1" applyProtection="1">
      <alignment horizontal="center" vertical="center"/>
    </xf>
    <xf numFmtId="49" fontId="41" fillId="47" borderId="33" xfId="1000" applyNumberFormat="1" applyFont="1" applyFill="1" applyBorder="1" applyAlignment="1" applyProtection="1">
      <alignment horizontal="left" vertical="center"/>
    </xf>
    <xf numFmtId="0" fontId="38" fillId="0" borderId="36" xfId="1306" applyFont="1" applyBorder="1" applyAlignment="1" applyProtection="1">
      <alignment horizontal="center" vertical="center"/>
    </xf>
    <xf numFmtId="0" fontId="38" fillId="0" borderId="37" xfId="1306" applyFont="1" applyBorder="1" applyAlignment="1" applyProtection="1">
      <alignment horizontal="center" vertical="center" wrapText="1"/>
    </xf>
    <xf numFmtId="0" fontId="38" fillId="0" borderId="37" xfId="1306" applyNumberFormat="1" applyFont="1" applyBorder="1" applyAlignment="1" applyProtection="1">
      <alignment horizontal="center" vertical="center" wrapText="1"/>
    </xf>
    <xf numFmtId="49" fontId="41" fillId="47" borderId="38" xfId="1000" applyNumberFormat="1" applyFont="1" applyFill="1" applyBorder="1" applyAlignment="1" applyProtection="1">
      <alignment horizontal="left" vertical="center"/>
    </xf>
    <xf numFmtId="0" fontId="41" fillId="47" borderId="39" xfId="1000" applyFont="1" applyFill="1" applyBorder="1" applyAlignment="1" applyProtection="1">
      <alignment horizontal="left" vertical="center"/>
    </xf>
    <xf numFmtId="0" fontId="38" fillId="0" borderId="40" xfId="1306" applyNumberFormat="1" applyFont="1" applyBorder="1" applyAlignment="1" applyProtection="1">
      <alignment horizontal="center" vertical="center" wrapText="1"/>
    </xf>
    <xf numFmtId="0" fontId="40" fillId="0" borderId="41" xfId="1306" applyFont="1" applyBorder="1" applyAlignment="1" applyProtection="1">
      <alignment horizontal="center" vertical="center"/>
    </xf>
    <xf numFmtId="0" fontId="40" fillId="46" borderId="41" xfId="1306" applyFont="1" applyFill="1" applyBorder="1" applyAlignment="1" applyProtection="1">
      <alignment horizontal="center" vertical="center"/>
    </xf>
    <xf numFmtId="0" fontId="37" fillId="47" borderId="42" xfId="1000" applyFont="1" applyFill="1" applyBorder="1" applyAlignment="1" applyProtection="1">
      <alignment horizontal="left" vertical="center"/>
    </xf>
    <xf numFmtId="0" fontId="41" fillId="47" borderId="42" xfId="1000" applyFont="1" applyFill="1" applyBorder="1" applyAlignment="1" applyProtection="1">
      <alignment horizontal="left" vertical="center"/>
    </xf>
    <xf numFmtId="4" fontId="19" fillId="42" borderId="43" xfId="1307" applyNumberFormat="1" applyFont="1" applyFill="1" applyBorder="1" applyAlignment="1" applyProtection="1">
      <alignment vertical="center"/>
    </xf>
    <xf numFmtId="0" fontId="41" fillId="47" borderId="44" xfId="1000" applyFont="1" applyFill="1" applyBorder="1" applyAlignment="1" applyProtection="1">
      <alignment horizontal="left" vertical="center"/>
    </xf>
    <xf numFmtId="4" fontId="19" fillId="46" borderId="41" xfId="1306" applyNumberFormat="1" applyFont="1" applyFill="1" applyBorder="1" applyAlignment="1" applyProtection="1">
      <alignment horizontal="right" vertical="center"/>
    </xf>
    <xf numFmtId="0" fontId="41" fillId="47" borderId="43" xfId="1000" applyFont="1" applyFill="1" applyBorder="1" applyAlignment="1" applyProtection="1">
      <alignment horizontal="left" vertical="center"/>
    </xf>
    <xf numFmtId="0" fontId="41" fillId="47" borderId="45" xfId="1000" applyFont="1" applyFill="1" applyBorder="1" applyAlignment="1" applyProtection="1">
      <alignment horizontal="left" vertical="center"/>
    </xf>
    <xf numFmtId="49" fontId="19" fillId="0" borderId="14" xfId="1306" applyNumberFormat="1" applyFont="1" applyBorder="1" applyAlignment="1" applyProtection="1">
      <alignment horizontal="center" vertical="center"/>
    </xf>
    <xf numFmtId="49" fontId="19" fillId="0" borderId="0" xfId="1264">
      <alignment vertical="top"/>
    </xf>
    <xf numFmtId="0" fontId="19" fillId="0" borderId="0" xfId="1264" applyNumberFormat="1" applyFont="1" applyAlignment="1">
      <alignment vertical="center"/>
    </xf>
    <xf numFmtId="49" fontId="19" fillId="31" borderId="0" xfId="0" applyNumberFormat="1" applyFont="1" applyFill="1" applyProtection="1"/>
    <xf numFmtId="0" fontId="41" fillId="46" borderId="21" xfId="1000" applyFont="1" applyFill="1" applyBorder="1" applyAlignment="1" applyProtection="1">
      <alignment horizontal="center" vertical="center" wrapText="1"/>
    </xf>
    <xf numFmtId="0" fontId="78" fillId="46" borderId="21" xfId="1000" applyFont="1" applyFill="1" applyBorder="1" applyAlignment="1" applyProtection="1">
      <alignment horizontal="center" vertical="center"/>
    </xf>
    <xf numFmtId="0" fontId="19" fillId="3" borderId="17" xfId="1306" applyNumberFormat="1" applyFont="1" applyFill="1" applyBorder="1" applyAlignment="1" applyProtection="1">
      <alignment horizontal="left" vertical="center" wrapText="1" indent="2"/>
    </xf>
    <xf numFmtId="173" fontId="19" fillId="3" borderId="23" xfId="1306" applyNumberFormat="1" applyFont="1" applyFill="1" applyBorder="1" applyAlignment="1" applyProtection="1">
      <alignment horizontal="right" vertical="center"/>
    </xf>
    <xf numFmtId="173" fontId="19" fillId="3" borderId="24" xfId="1306" applyNumberFormat="1" applyFont="1" applyFill="1" applyBorder="1" applyAlignment="1" applyProtection="1">
      <alignment horizontal="right" vertical="center"/>
    </xf>
    <xf numFmtId="173" fontId="19" fillId="3" borderId="46" xfId="1306" applyNumberFormat="1" applyFont="1" applyFill="1" applyBorder="1" applyAlignment="1" applyProtection="1">
      <alignment horizontal="right" vertical="center"/>
    </xf>
    <xf numFmtId="173" fontId="19" fillId="3" borderId="17" xfId="1306" applyNumberFormat="1" applyFont="1" applyFill="1" applyBorder="1" applyAlignment="1" applyProtection="1">
      <alignment horizontal="right" vertical="center"/>
    </xf>
    <xf numFmtId="173" fontId="19" fillId="27" borderId="14" xfId="1307" applyNumberFormat="1" applyFont="1" applyFill="1" applyBorder="1" applyAlignment="1" applyProtection="1">
      <alignment vertical="center"/>
      <protection locked="0"/>
    </xf>
    <xf numFmtId="173" fontId="19" fillId="27" borderId="41" xfId="1307" applyNumberFormat="1" applyFont="1" applyFill="1" applyBorder="1" applyAlignment="1" applyProtection="1">
      <alignment vertical="center"/>
      <protection locked="0"/>
    </xf>
    <xf numFmtId="173" fontId="19" fillId="3" borderId="41" xfId="1306" applyNumberFormat="1" applyFont="1" applyFill="1" applyBorder="1" applyAlignment="1" applyProtection="1">
      <alignment horizontal="right" vertical="center"/>
    </xf>
    <xf numFmtId="173" fontId="19" fillId="27" borderId="47" xfId="1307" applyNumberFormat="1" applyFont="1" applyFill="1" applyBorder="1" applyAlignment="1" applyProtection="1">
      <alignment vertical="center"/>
      <protection locked="0"/>
    </xf>
    <xf numFmtId="173" fontId="19" fillId="3" borderId="14" xfId="1306" applyNumberFormat="1" applyFont="1" applyFill="1" applyBorder="1" applyAlignment="1" applyProtection="1">
      <alignment horizontal="right" vertical="center"/>
    </xf>
    <xf numFmtId="173" fontId="19" fillId="27" borderId="48" xfId="1307" applyNumberFormat="1" applyFont="1" applyFill="1" applyBorder="1" applyAlignment="1" applyProtection="1">
      <alignment vertical="center"/>
      <protection locked="0"/>
    </xf>
    <xf numFmtId="173" fontId="19" fillId="3" borderId="18" xfId="1306" applyNumberFormat="1" applyFont="1" applyFill="1" applyBorder="1" applyAlignment="1" applyProtection="1">
      <alignment horizontal="right" vertical="center"/>
    </xf>
    <xf numFmtId="173" fontId="19" fillId="3" borderId="22" xfId="1306" applyNumberFormat="1" applyFont="1" applyFill="1" applyBorder="1" applyAlignment="1" applyProtection="1">
      <alignment horizontal="right" vertical="center"/>
    </xf>
    <xf numFmtId="173" fontId="19" fillId="3" borderId="48" xfId="1306" applyNumberFormat="1" applyFont="1" applyFill="1" applyBorder="1" applyAlignment="1" applyProtection="1">
      <alignment horizontal="right" vertical="center"/>
    </xf>
    <xf numFmtId="173" fontId="19" fillId="27" borderId="24" xfId="1307" applyNumberFormat="1" applyFont="1" applyFill="1" applyBorder="1" applyAlignment="1" applyProtection="1">
      <alignment vertical="center"/>
      <protection locked="0"/>
    </xf>
    <xf numFmtId="173" fontId="19" fillId="27" borderId="22" xfId="1307" applyNumberFormat="1" applyFont="1" applyFill="1" applyBorder="1" applyAlignment="1" applyProtection="1">
      <alignment vertical="center"/>
      <protection locked="0"/>
    </xf>
    <xf numFmtId="173" fontId="19" fillId="3" borderId="21" xfId="1306" applyNumberFormat="1" applyFont="1" applyFill="1" applyBorder="1" applyAlignment="1" applyProtection="1">
      <alignment horizontal="right" vertical="center"/>
    </xf>
    <xf numFmtId="173" fontId="19" fillId="3" borderId="49" xfId="1306" applyNumberFormat="1" applyFont="1" applyFill="1" applyBorder="1" applyAlignment="1" applyProtection="1">
      <alignment horizontal="right" vertical="center"/>
    </xf>
    <xf numFmtId="0" fontId="37" fillId="47" borderId="19" xfId="1000" applyFont="1" applyFill="1" applyBorder="1" applyAlignment="1" applyProtection="1">
      <alignment horizontal="left" vertical="center"/>
    </xf>
    <xf numFmtId="0" fontId="37" fillId="47" borderId="39" xfId="1000" applyFont="1" applyFill="1" applyBorder="1" applyAlignment="1" applyProtection="1">
      <alignment horizontal="left" vertical="center"/>
    </xf>
    <xf numFmtId="0" fontId="38" fillId="46" borderId="0" xfId="1305" applyFont="1" applyFill="1" applyBorder="1" applyAlignment="1" applyProtection="1">
      <alignment horizontal="right" vertical="center" wrapText="1"/>
    </xf>
    <xf numFmtId="173" fontId="38" fillId="0" borderId="0" xfId="1305" applyNumberFormat="1" applyFont="1" applyProtection="1"/>
    <xf numFmtId="0" fontId="38" fillId="46" borderId="0" xfId="1305" applyFont="1" applyFill="1" applyBorder="1" applyAlignment="1" applyProtection="1">
      <alignment horizontal="right" vertical="center" wrapText="1"/>
    </xf>
    <xf numFmtId="0" fontId="38" fillId="46" borderId="0" xfId="1305" applyFont="1" applyFill="1" applyBorder="1" applyAlignment="1" applyProtection="1">
      <alignment horizontal="right" vertical="center" wrapText="1"/>
    </xf>
    <xf numFmtId="0" fontId="58" fillId="51" borderId="0" xfId="0" applyFont="1" applyFill="1" applyAlignment="1" applyProtection="1">
      <alignment horizontal="center"/>
    </xf>
    <xf numFmtId="0" fontId="37" fillId="51" borderId="0" xfId="0" applyFont="1" applyFill="1" applyAlignment="1" applyProtection="1">
      <alignment horizontal="center"/>
    </xf>
    <xf numFmtId="0" fontId="25" fillId="42" borderId="30" xfId="1306" applyFont="1" applyFill="1" applyBorder="1" applyAlignment="1" applyProtection="1">
      <alignment horizontal="left" vertical="center" indent="15"/>
    </xf>
    <xf numFmtId="0" fontId="25" fillId="42" borderId="14" xfId="1306" applyFont="1" applyFill="1" applyBorder="1" applyAlignment="1" applyProtection="1">
      <alignment horizontal="left" vertical="center" indent="15"/>
    </xf>
    <xf numFmtId="0" fontId="25" fillId="42" borderId="41" xfId="1306" applyFont="1" applyFill="1" applyBorder="1" applyAlignment="1" applyProtection="1">
      <alignment horizontal="left" vertical="center" indent="15"/>
    </xf>
    <xf numFmtId="0" fontId="39" fillId="28" borderId="50" xfId="1305" applyFont="1" applyFill="1" applyBorder="1" applyAlignment="1" applyProtection="1">
      <alignment horizontal="center" vertical="center" wrapText="1"/>
    </xf>
    <xf numFmtId="0" fontId="39" fillId="28" borderId="51" xfId="1305" applyFont="1" applyFill="1" applyBorder="1" applyAlignment="1" applyProtection="1">
      <alignment horizontal="center" vertical="center" wrapText="1"/>
    </xf>
    <xf numFmtId="0" fontId="39" fillId="28" borderId="52" xfId="1305" applyFont="1" applyFill="1" applyBorder="1" applyAlignment="1" applyProtection="1">
      <alignment horizontal="center" vertical="center" wrapText="1"/>
    </xf>
    <xf numFmtId="0" fontId="38" fillId="46" borderId="0" xfId="1305" applyFont="1" applyFill="1" applyBorder="1" applyAlignment="1" applyProtection="1">
      <alignment horizontal="right" vertical="center" wrapText="1"/>
    </xf>
    <xf numFmtId="0" fontId="25" fillId="42" borderId="33" xfId="1306" applyFont="1" applyFill="1" applyBorder="1" applyAlignment="1" applyProtection="1">
      <alignment horizontal="left" vertical="center" indent="15"/>
    </xf>
    <xf numFmtId="0" fontId="25" fillId="42" borderId="26" xfId="1306" applyFont="1" applyFill="1" applyBorder="1" applyAlignment="1" applyProtection="1">
      <alignment horizontal="left" vertical="center" indent="15"/>
    </xf>
    <xf numFmtId="0" fontId="25" fillId="42" borderId="43" xfId="1306" applyFont="1" applyFill="1" applyBorder="1" applyAlignment="1" applyProtection="1">
      <alignment horizontal="left" vertical="center" indent="15"/>
    </xf>
    <xf numFmtId="0" fontId="25" fillId="42" borderId="30" xfId="1306" applyFont="1" applyFill="1" applyBorder="1" applyAlignment="1" applyProtection="1">
      <alignment horizontal="left" vertical="center" indent="11"/>
    </xf>
    <xf numFmtId="0" fontId="25" fillId="42" borderId="14" xfId="1306" applyFont="1" applyFill="1" applyBorder="1" applyAlignment="1" applyProtection="1">
      <alignment horizontal="left" vertical="center" indent="11"/>
    </xf>
    <xf numFmtId="0" fontId="25" fillId="42" borderId="41" xfId="1306" applyFont="1" applyFill="1" applyBorder="1" applyAlignment="1" applyProtection="1">
      <alignment horizontal="left" vertical="center" indent="11"/>
    </xf>
  </cellXfs>
  <cellStyles count="1529">
    <cellStyle name=" 1" xfId="1"/>
    <cellStyle name="%" xfId="2"/>
    <cellStyle name="%_Inputs" xfId="3"/>
    <cellStyle name="%_Inputs (const)" xfId="4"/>
    <cellStyle name="%_Inputs Co" xfId="5"/>
    <cellStyle name="_Model_RAB Мой" xfId="6"/>
    <cellStyle name="_Model_RAB Мой 2" xfId="7"/>
    <cellStyle name="_Model_RAB Мой 2_OREP.KU.2011.MONTHLY.02(v0.1)" xfId="8"/>
    <cellStyle name="_Model_RAB Мой 2_OREP.KU.2011.MONTHLY.02(v0.4)" xfId="9"/>
    <cellStyle name="_Model_RAB Мой 2_UPDATE.OREP.KU.2011.MONTHLY.02.TO.1.2" xfId="10"/>
    <cellStyle name="_Model_RAB Мой_46EE.2011(v1.0)" xfId="11"/>
    <cellStyle name="_Model_RAB Мой_BALANCE.WARM.2011YEAR.NEW.UPDATE.SCHEME" xfId="12"/>
    <cellStyle name="_Model_RAB Мой_NADB.JNVLS.APTEKA.2011(v1.3.3)" xfId="13"/>
    <cellStyle name="_Model_RAB Мой_NADB.JNVLS.APTEKA.2011(v1.3.4)" xfId="14"/>
    <cellStyle name="_Model_RAB Мой_PREDEL.JKH.UTV.2011(v1.0.1)" xfId="15"/>
    <cellStyle name="_Model_RAB Мой_UPDATE.46EE.2011.TO.1.1" xfId="16"/>
    <cellStyle name="_Model_RAB Мой_UPDATE.BALANCE.WARM.2011YEAR.TO.1.1" xfId="17"/>
    <cellStyle name="_Model_RAB Мой_UPDATE.BALANCE.WARM.2011YEAR.TO.1.1_OREP.KU.2011.MONTHLY.02(v1.1)" xfId="18"/>
    <cellStyle name="_Model_RAB_MRSK_svod" xfId="19"/>
    <cellStyle name="_Model_RAB_MRSK_svod 2" xfId="20"/>
    <cellStyle name="_Model_RAB_MRSK_svod 2_OREP.KU.2011.MONTHLY.02(v0.1)" xfId="21"/>
    <cellStyle name="_Model_RAB_MRSK_svod 2_OREP.KU.2011.MONTHLY.02(v0.4)" xfId="22"/>
    <cellStyle name="_Model_RAB_MRSK_svod 2_UPDATE.OREP.KU.2011.MONTHLY.02.TO.1.2" xfId="23"/>
    <cellStyle name="_Model_RAB_MRSK_svod_46EE.2011(v1.0)" xfId="24"/>
    <cellStyle name="_Model_RAB_MRSK_svod_BALANCE.WARM.2011YEAR.NEW.UPDATE.SCHEME" xfId="25"/>
    <cellStyle name="_Model_RAB_MRSK_svod_NADB.JNVLS.APTEKA.2011(v1.3.3)" xfId="26"/>
    <cellStyle name="_Model_RAB_MRSK_svod_NADB.JNVLS.APTEKA.2011(v1.3.4)" xfId="27"/>
    <cellStyle name="_Model_RAB_MRSK_svod_PREDEL.JKH.UTV.2011(v1.0.1)" xfId="28"/>
    <cellStyle name="_Model_RAB_MRSK_svod_UPDATE.46EE.2011.TO.1.1" xfId="29"/>
    <cellStyle name="_Model_RAB_MRSK_svod_UPDATE.BALANCE.WARM.2011YEAR.TO.1.1" xfId="30"/>
    <cellStyle name="_Model_RAB_MRSK_svod_UPDATE.BALANCE.WARM.2011YEAR.TO.1.1_OREP.KU.2011.MONTHLY.02(v1.1)" xfId="31"/>
    <cellStyle name="_ВО ОП ТЭС-ОТ- 2007" xfId="32"/>
    <cellStyle name="_ВФ ОАО ТЭС-ОТ- 2009" xfId="33"/>
    <cellStyle name="_выручка по присоединениям2" xfId="34"/>
    <cellStyle name="_Договор аренды ЯЭ с разбивкой" xfId="35"/>
    <cellStyle name="_Исходные данные для модели" xfId="36"/>
    <cellStyle name="_МОДЕЛЬ_1 (2)" xfId="37"/>
    <cellStyle name="_МОДЕЛЬ_1 (2) 2" xfId="38"/>
    <cellStyle name="_МОДЕЛЬ_1 (2) 2_OREP.KU.2011.MONTHLY.02(v0.1)" xfId="39"/>
    <cellStyle name="_МОДЕЛЬ_1 (2) 2_OREP.KU.2011.MONTHLY.02(v0.4)" xfId="40"/>
    <cellStyle name="_МОДЕЛЬ_1 (2) 2_UPDATE.OREP.KU.2011.MONTHLY.02.TO.1.2" xfId="41"/>
    <cellStyle name="_МОДЕЛЬ_1 (2)_46EE.2011(v1.0)" xfId="42"/>
    <cellStyle name="_МОДЕЛЬ_1 (2)_BALANCE.WARM.2011YEAR.NEW.UPDATE.SCHEME" xfId="43"/>
    <cellStyle name="_МОДЕЛЬ_1 (2)_NADB.JNVLS.APTEKA.2011(v1.3.3)" xfId="44"/>
    <cellStyle name="_МОДЕЛЬ_1 (2)_NADB.JNVLS.APTEKA.2011(v1.3.4)" xfId="45"/>
    <cellStyle name="_МОДЕЛЬ_1 (2)_PREDEL.JKH.UTV.2011(v1.0.1)" xfId="46"/>
    <cellStyle name="_МОДЕЛЬ_1 (2)_UPDATE.46EE.2011.TO.1.1" xfId="47"/>
    <cellStyle name="_МОДЕЛЬ_1 (2)_UPDATE.BALANCE.WARM.2011YEAR.TO.1.1" xfId="48"/>
    <cellStyle name="_МОДЕЛЬ_1 (2)_UPDATE.BALANCE.WARM.2011YEAR.TO.1.1_OREP.KU.2011.MONTHLY.02(v1.1)" xfId="49"/>
    <cellStyle name="_НВВ 2009 постатейно свод по филиалам_09_02_09" xfId="50"/>
    <cellStyle name="_НВВ 2009 постатейно свод по филиалам_для Валентина" xfId="51"/>
    <cellStyle name="_Омск" xfId="52"/>
    <cellStyle name="_ОТ ИД 2009" xfId="53"/>
    <cellStyle name="_пр 5 тариф RAB" xfId="54"/>
    <cellStyle name="_пр 5 тариф RAB 2" xfId="55"/>
    <cellStyle name="_пр 5 тариф RAB 2_OREP.KU.2011.MONTHLY.02(v0.1)" xfId="56"/>
    <cellStyle name="_пр 5 тариф RAB 2_OREP.KU.2011.MONTHLY.02(v0.4)" xfId="57"/>
    <cellStyle name="_пр 5 тариф RAB 2_UPDATE.OREP.KU.2011.MONTHLY.02.TO.1.2" xfId="58"/>
    <cellStyle name="_пр 5 тариф RAB_46EE.2011(v1.0)" xfId="59"/>
    <cellStyle name="_пр 5 тариф RAB_BALANCE.WARM.2011YEAR.NEW.UPDATE.SCHEME" xfId="60"/>
    <cellStyle name="_пр 5 тариф RAB_NADB.JNVLS.APTEKA.2011(v1.3.3)" xfId="61"/>
    <cellStyle name="_пр 5 тариф RAB_NADB.JNVLS.APTEKA.2011(v1.3.4)" xfId="62"/>
    <cellStyle name="_пр 5 тариф RAB_PREDEL.JKH.UTV.2011(v1.0.1)" xfId="63"/>
    <cellStyle name="_пр 5 тариф RAB_UPDATE.46EE.2011.TO.1.1" xfId="64"/>
    <cellStyle name="_пр 5 тариф RAB_UPDATE.BALANCE.WARM.2011YEAR.TO.1.1" xfId="65"/>
    <cellStyle name="_пр 5 тариф RAB_UPDATE.BALANCE.WARM.2011YEAR.TO.1.1_OREP.KU.2011.MONTHLY.02(v1.1)" xfId="66"/>
    <cellStyle name="_Предожение _ДБП_2009 г ( согласованные БП)  (2)" xfId="67"/>
    <cellStyle name="_Приложение МТС-3-КС" xfId="68"/>
    <cellStyle name="_Приложение-МТС--2-1" xfId="69"/>
    <cellStyle name="_Расчет RAB_22072008" xfId="70"/>
    <cellStyle name="_Расчет RAB_22072008 2" xfId="71"/>
    <cellStyle name="_Расчет RAB_22072008 2_OREP.KU.2011.MONTHLY.02(v0.1)" xfId="72"/>
    <cellStyle name="_Расчет RAB_22072008 2_OREP.KU.2011.MONTHLY.02(v0.4)" xfId="73"/>
    <cellStyle name="_Расчет RAB_22072008 2_UPDATE.OREP.KU.2011.MONTHLY.02.TO.1.2" xfId="74"/>
    <cellStyle name="_Расчет RAB_22072008_46EE.2011(v1.0)" xfId="75"/>
    <cellStyle name="_Расчет RAB_22072008_BALANCE.WARM.2011YEAR.NEW.UPDATE.SCHEME" xfId="76"/>
    <cellStyle name="_Расчет RAB_22072008_NADB.JNVLS.APTEKA.2011(v1.3.3)" xfId="77"/>
    <cellStyle name="_Расчет RAB_22072008_NADB.JNVLS.APTEKA.2011(v1.3.4)" xfId="78"/>
    <cellStyle name="_Расчет RAB_22072008_PREDEL.JKH.UTV.2011(v1.0.1)" xfId="79"/>
    <cellStyle name="_Расчет RAB_22072008_UPDATE.46EE.2011.TO.1.1" xfId="80"/>
    <cellStyle name="_Расчет RAB_22072008_UPDATE.BALANCE.WARM.2011YEAR.TO.1.1" xfId="81"/>
    <cellStyle name="_Расчет RAB_22072008_UPDATE.BALANCE.WARM.2011YEAR.TO.1.1_OREP.KU.2011.MONTHLY.02(v1.1)" xfId="82"/>
    <cellStyle name="_Расчет RAB_Лен и МОЭСК_с 2010 года_14.04.2009_со сглаж_version 3.0_без ФСК" xfId="83"/>
    <cellStyle name="_Расчет RAB_Лен и МОЭСК_с 2010 года_14.04.2009_со сглаж_version 3.0_без ФСК 2" xfId="84"/>
    <cellStyle name="_Расчет RAB_Лен и МОЭСК_с 2010 года_14.04.2009_со сглаж_version 3.0_без ФСК 2_OREP.KU.2011.MONTHLY.02(v0.1)" xfId="85"/>
    <cellStyle name="_Расчет RAB_Лен и МОЭСК_с 2010 года_14.04.2009_со сглаж_version 3.0_без ФСК 2_OREP.KU.2011.MONTHLY.02(v0.4)" xfId="86"/>
    <cellStyle name="_Расчет RAB_Лен и МОЭСК_с 2010 года_14.04.2009_со сглаж_version 3.0_без ФСК 2_UPDATE.OREP.KU.2011.MONTHLY.02.TO.1.2" xfId="87"/>
    <cellStyle name="_Расчет RAB_Лен и МОЭСК_с 2010 года_14.04.2009_со сглаж_version 3.0_без ФСК_46EE.2011(v1.0)" xfId="88"/>
    <cellStyle name="_Расчет RAB_Лен и МОЭСК_с 2010 года_14.04.2009_со сглаж_version 3.0_без ФСК_BALANCE.WARM.2011YEAR.NEW.UPDATE.SCHEME" xfId="89"/>
    <cellStyle name="_Расчет RAB_Лен и МОЭСК_с 2010 года_14.04.2009_со сглаж_version 3.0_без ФСК_NADB.JNVLS.APTEKA.2011(v1.3.3)" xfId="90"/>
    <cellStyle name="_Расчет RAB_Лен и МОЭСК_с 2010 года_14.04.2009_со сглаж_version 3.0_без ФСК_NADB.JNVLS.APTEKA.2011(v1.3.4)" xfId="91"/>
    <cellStyle name="_Расчет RAB_Лен и МОЭСК_с 2010 года_14.04.2009_со сглаж_version 3.0_без ФСК_PREDEL.JKH.UTV.2011(v1.0.1)" xfId="92"/>
    <cellStyle name="_Расчет RAB_Лен и МОЭСК_с 2010 года_14.04.2009_со сглаж_version 3.0_без ФСК_UPDATE.46EE.2011.TO.1.1" xfId="93"/>
    <cellStyle name="_Расчет RAB_Лен и МОЭСК_с 2010 года_14.04.2009_со сглаж_version 3.0_без ФСК_UPDATE.BALANCE.WARM.2011YEAR.TO.1.1" xfId="94"/>
    <cellStyle name="_Расчет RAB_Лен и МОЭСК_с 2010 года_14.04.2009_со сглаж_version 3.0_без ФСК_UPDATE.BALANCE.WARM.2011YEAR.TO.1.1_OREP.KU.2011.MONTHLY.02(v1.1)" xfId="95"/>
    <cellStyle name="_Свод по ИПР (2)" xfId="96"/>
    <cellStyle name="_таблицы для расчетов28-04-08_2006-2009_прибыль корр_по ИА" xfId="97"/>
    <cellStyle name="_таблицы для расчетов28-04-08_2006-2009с ИА" xfId="98"/>
    <cellStyle name="_Форма 6  РТК.xls(отчет по Адр пр. ЛО)" xfId="99"/>
    <cellStyle name="_Формат разбивки по МРСК_РСК" xfId="100"/>
    <cellStyle name="_Формат_для Согласования" xfId="101"/>
    <cellStyle name="_экон.форм-т ВО 1 с разбивкой" xfId="102"/>
    <cellStyle name="”€ќђќ‘ћ‚›‰" xfId="103"/>
    <cellStyle name="”€љ‘€ђћ‚ђќќ›‰" xfId="104"/>
    <cellStyle name="”ќђќ‘ћ‚›‰" xfId="105"/>
    <cellStyle name="”љ‘ђћ‚ђќќ›‰" xfId="106"/>
    <cellStyle name="„…ќ…†ќ›‰" xfId="107"/>
    <cellStyle name="€’ћѓћ‚›‰" xfId="108"/>
    <cellStyle name="‡ђѓћ‹ћ‚ћљ1" xfId="109"/>
    <cellStyle name="‡ђѓћ‹ћ‚ћљ2" xfId="110"/>
    <cellStyle name="’ћѓћ‚›‰" xfId="111"/>
    <cellStyle name="20% - Accent1" xfId="112"/>
    <cellStyle name="20% - Accent1 2" xfId="113"/>
    <cellStyle name="20% - Accent1 3" xfId="114"/>
    <cellStyle name="20% - Accent2" xfId="115"/>
    <cellStyle name="20% - Accent2 2" xfId="116"/>
    <cellStyle name="20% - Accent2 3" xfId="117"/>
    <cellStyle name="20% - Accent3" xfId="118"/>
    <cellStyle name="20% - Accent3 2" xfId="119"/>
    <cellStyle name="20% - Accent3 3" xfId="120"/>
    <cellStyle name="20% - Accent4" xfId="121"/>
    <cellStyle name="20% - Accent4 2" xfId="122"/>
    <cellStyle name="20% - Accent4 3" xfId="123"/>
    <cellStyle name="20% - Accent5" xfId="124"/>
    <cellStyle name="20% - Accent5 2" xfId="125"/>
    <cellStyle name="20% - Accent5 3" xfId="126"/>
    <cellStyle name="20% - Accent6" xfId="127"/>
    <cellStyle name="20% - Accent6 2" xfId="128"/>
    <cellStyle name="20% - Accent6 3" xfId="129"/>
    <cellStyle name="20% - Акцент1" xfId="130"/>
    <cellStyle name="20% - Акцент1 10" xfId="131"/>
    <cellStyle name="20% - Акцент1 2" xfId="132"/>
    <cellStyle name="20% - Акцент1 2 2" xfId="133"/>
    <cellStyle name="20% - Акцент1 2 3" xfId="134"/>
    <cellStyle name="20% - Акцент1 2_46EE.2011(v1.0)" xfId="135"/>
    <cellStyle name="20% - Акцент1 3" xfId="136"/>
    <cellStyle name="20% - Акцент1 3 2" xfId="137"/>
    <cellStyle name="20% - Акцент1 3 3" xfId="138"/>
    <cellStyle name="20% - Акцент1 3_46EE.2011(v1.0)" xfId="139"/>
    <cellStyle name="20% - Акцент1 4" xfId="140"/>
    <cellStyle name="20% - Акцент1 4 2" xfId="141"/>
    <cellStyle name="20% - Акцент1 4 3" xfId="142"/>
    <cellStyle name="20% - Акцент1 4_46EE.2011(v1.0)" xfId="143"/>
    <cellStyle name="20% - Акцент1 5" xfId="144"/>
    <cellStyle name="20% - Акцент1 5 2" xfId="145"/>
    <cellStyle name="20% - Акцент1 5 3" xfId="146"/>
    <cellStyle name="20% - Акцент1 5_46EE.2011(v1.0)" xfId="147"/>
    <cellStyle name="20% - Акцент1 6" xfId="148"/>
    <cellStyle name="20% - Акцент1 6 2" xfId="149"/>
    <cellStyle name="20% - Акцент1 6 3" xfId="150"/>
    <cellStyle name="20% - Акцент1 6_46EE.2011(v1.0)" xfId="151"/>
    <cellStyle name="20% - Акцент1 7" xfId="152"/>
    <cellStyle name="20% - Акцент1 7 2" xfId="153"/>
    <cellStyle name="20% - Акцент1 7 3" xfId="154"/>
    <cellStyle name="20% - Акцент1 7_46EE.2011(v1.0)" xfId="155"/>
    <cellStyle name="20% - Акцент1 8" xfId="156"/>
    <cellStyle name="20% - Акцент1 8 2" xfId="157"/>
    <cellStyle name="20% - Акцент1 8 3" xfId="158"/>
    <cellStyle name="20% - Акцент1 8_46EE.2011(v1.0)" xfId="159"/>
    <cellStyle name="20% - Акцент1 9" xfId="160"/>
    <cellStyle name="20% - Акцент1 9 2" xfId="161"/>
    <cellStyle name="20% - Акцент1 9 3" xfId="162"/>
    <cellStyle name="20% - Акцент1 9_46EE.2011(v1.0)" xfId="163"/>
    <cellStyle name="20% - Акцент2" xfId="164"/>
    <cellStyle name="20% - Акцент2 10" xfId="165"/>
    <cellStyle name="20% - Акцент2 2" xfId="166"/>
    <cellStyle name="20% - Акцент2 2 2" xfId="167"/>
    <cellStyle name="20% - Акцент2 2 3" xfId="168"/>
    <cellStyle name="20% - Акцент2 2_46EE.2011(v1.0)" xfId="169"/>
    <cellStyle name="20% - Акцент2 3" xfId="170"/>
    <cellStyle name="20% - Акцент2 3 2" xfId="171"/>
    <cellStyle name="20% - Акцент2 3 3" xfId="172"/>
    <cellStyle name="20% - Акцент2 3_46EE.2011(v1.0)" xfId="173"/>
    <cellStyle name="20% - Акцент2 4" xfId="174"/>
    <cellStyle name="20% - Акцент2 4 2" xfId="175"/>
    <cellStyle name="20% - Акцент2 4 3" xfId="176"/>
    <cellStyle name="20% - Акцент2 4_46EE.2011(v1.0)" xfId="177"/>
    <cellStyle name="20% - Акцент2 5" xfId="178"/>
    <cellStyle name="20% - Акцент2 5 2" xfId="179"/>
    <cellStyle name="20% - Акцент2 5 3" xfId="180"/>
    <cellStyle name="20% - Акцент2 5_46EE.2011(v1.0)" xfId="181"/>
    <cellStyle name="20% - Акцент2 6" xfId="182"/>
    <cellStyle name="20% - Акцент2 6 2" xfId="183"/>
    <cellStyle name="20% - Акцент2 6 3" xfId="184"/>
    <cellStyle name="20% - Акцент2 6_46EE.2011(v1.0)" xfId="185"/>
    <cellStyle name="20% - Акцент2 7" xfId="186"/>
    <cellStyle name="20% - Акцент2 7 2" xfId="187"/>
    <cellStyle name="20% - Акцент2 7 3" xfId="188"/>
    <cellStyle name="20% - Акцент2 7_46EE.2011(v1.0)" xfId="189"/>
    <cellStyle name="20% - Акцент2 8" xfId="190"/>
    <cellStyle name="20% - Акцент2 8 2" xfId="191"/>
    <cellStyle name="20% - Акцент2 8 3" xfId="192"/>
    <cellStyle name="20% - Акцент2 8_46EE.2011(v1.0)" xfId="193"/>
    <cellStyle name="20% - Акцент2 9" xfId="194"/>
    <cellStyle name="20% - Акцент2 9 2" xfId="195"/>
    <cellStyle name="20% - Акцент2 9 3" xfId="196"/>
    <cellStyle name="20% - Акцент2 9_46EE.2011(v1.0)" xfId="197"/>
    <cellStyle name="20% - Акцент3" xfId="198"/>
    <cellStyle name="20% - Акцент3 10" xfId="199"/>
    <cellStyle name="20% - Акцент3 2" xfId="200"/>
    <cellStyle name="20% - Акцент3 2 2" xfId="201"/>
    <cellStyle name="20% - Акцент3 2 3" xfId="202"/>
    <cellStyle name="20% - Акцент3 2_46EE.2011(v1.0)" xfId="203"/>
    <cellStyle name="20% - Акцент3 3" xfId="204"/>
    <cellStyle name="20% - Акцент3 3 2" xfId="205"/>
    <cellStyle name="20% - Акцент3 3 3" xfId="206"/>
    <cellStyle name="20% - Акцент3 3_46EE.2011(v1.0)" xfId="207"/>
    <cellStyle name="20% - Акцент3 4" xfId="208"/>
    <cellStyle name="20% - Акцент3 4 2" xfId="209"/>
    <cellStyle name="20% - Акцент3 4 3" xfId="210"/>
    <cellStyle name="20% - Акцент3 4_46EE.2011(v1.0)" xfId="211"/>
    <cellStyle name="20% - Акцент3 5" xfId="212"/>
    <cellStyle name="20% - Акцент3 5 2" xfId="213"/>
    <cellStyle name="20% - Акцент3 5 3" xfId="214"/>
    <cellStyle name="20% - Акцент3 5_46EE.2011(v1.0)" xfId="215"/>
    <cellStyle name="20% - Акцент3 6" xfId="216"/>
    <cellStyle name="20% - Акцент3 6 2" xfId="217"/>
    <cellStyle name="20% - Акцент3 6 3" xfId="218"/>
    <cellStyle name="20% - Акцент3 6_46EE.2011(v1.0)" xfId="219"/>
    <cellStyle name="20% - Акцент3 7" xfId="220"/>
    <cellStyle name="20% - Акцент3 7 2" xfId="221"/>
    <cellStyle name="20% - Акцент3 7 3" xfId="222"/>
    <cellStyle name="20% - Акцент3 7_46EE.2011(v1.0)" xfId="223"/>
    <cellStyle name="20% - Акцент3 8" xfId="224"/>
    <cellStyle name="20% - Акцент3 8 2" xfId="225"/>
    <cellStyle name="20% - Акцент3 8 3" xfId="226"/>
    <cellStyle name="20% - Акцент3 8_46EE.2011(v1.0)" xfId="227"/>
    <cellStyle name="20% - Акцент3 9" xfId="228"/>
    <cellStyle name="20% - Акцент3 9 2" xfId="229"/>
    <cellStyle name="20% - Акцент3 9 3" xfId="230"/>
    <cellStyle name="20% - Акцент3 9_46EE.2011(v1.0)" xfId="231"/>
    <cellStyle name="20% - Акцент4" xfId="232"/>
    <cellStyle name="20% - Акцент4 10" xfId="233"/>
    <cellStyle name="20% - Акцент4 2" xfId="234"/>
    <cellStyle name="20% - Акцент4 2 2" xfId="235"/>
    <cellStyle name="20% - Акцент4 2 3" xfId="236"/>
    <cellStyle name="20% - Акцент4 2_46EE.2011(v1.0)" xfId="237"/>
    <cellStyle name="20% - Акцент4 3" xfId="238"/>
    <cellStyle name="20% - Акцент4 3 2" xfId="239"/>
    <cellStyle name="20% - Акцент4 3 3" xfId="240"/>
    <cellStyle name="20% - Акцент4 3_46EE.2011(v1.0)" xfId="241"/>
    <cellStyle name="20% - Акцент4 4" xfId="242"/>
    <cellStyle name="20% - Акцент4 4 2" xfId="243"/>
    <cellStyle name="20% - Акцент4 4 3" xfId="244"/>
    <cellStyle name="20% - Акцент4 4_46EE.2011(v1.0)" xfId="245"/>
    <cellStyle name="20% - Акцент4 5" xfId="246"/>
    <cellStyle name="20% - Акцент4 5 2" xfId="247"/>
    <cellStyle name="20% - Акцент4 5 3" xfId="248"/>
    <cellStyle name="20% - Акцент4 5_46EE.2011(v1.0)" xfId="249"/>
    <cellStyle name="20% - Акцент4 6" xfId="250"/>
    <cellStyle name="20% - Акцент4 6 2" xfId="251"/>
    <cellStyle name="20% - Акцент4 6 3" xfId="252"/>
    <cellStyle name="20% - Акцент4 6_46EE.2011(v1.0)" xfId="253"/>
    <cellStyle name="20% - Акцент4 7" xfId="254"/>
    <cellStyle name="20% - Акцент4 7 2" xfId="255"/>
    <cellStyle name="20% - Акцент4 7 3" xfId="256"/>
    <cellStyle name="20% - Акцент4 7_46EE.2011(v1.0)" xfId="257"/>
    <cellStyle name="20% - Акцент4 8" xfId="258"/>
    <cellStyle name="20% - Акцент4 8 2" xfId="259"/>
    <cellStyle name="20% - Акцент4 8 3" xfId="260"/>
    <cellStyle name="20% - Акцент4 8_46EE.2011(v1.0)" xfId="261"/>
    <cellStyle name="20% - Акцент4 9" xfId="262"/>
    <cellStyle name="20% - Акцент4 9 2" xfId="263"/>
    <cellStyle name="20% - Акцент4 9 3" xfId="264"/>
    <cellStyle name="20% - Акцент4 9_46EE.2011(v1.0)" xfId="265"/>
    <cellStyle name="20% - Акцент5" xfId="266"/>
    <cellStyle name="20% - Акцент5 10" xfId="267"/>
    <cellStyle name="20% - Акцент5 2" xfId="268"/>
    <cellStyle name="20% - Акцент5 2 2" xfId="269"/>
    <cellStyle name="20% - Акцент5 2 3" xfId="270"/>
    <cellStyle name="20% - Акцент5 2_46EE.2011(v1.0)" xfId="271"/>
    <cellStyle name="20% - Акцент5 3" xfId="272"/>
    <cellStyle name="20% - Акцент5 3 2" xfId="273"/>
    <cellStyle name="20% - Акцент5 3 3" xfId="274"/>
    <cellStyle name="20% - Акцент5 3_46EE.2011(v1.0)" xfId="275"/>
    <cellStyle name="20% - Акцент5 4" xfId="276"/>
    <cellStyle name="20% - Акцент5 4 2" xfId="277"/>
    <cellStyle name="20% - Акцент5 4 3" xfId="278"/>
    <cellStyle name="20% - Акцент5 4_46EE.2011(v1.0)" xfId="279"/>
    <cellStyle name="20% - Акцент5 5" xfId="280"/>
    <cellStyle name="20% - Акцент5 5 2" xfId="281"/>
    <cellStyle name="20% - Акцент5 5 3" xfId="282"/>
    <cellStyle name="20% - Акцент5 5_46EE.2011(v1.0)" xfId="283"/>
    <cellStyle name="20% - Акцент5 6" xfId="284"/>
    <cellStyle name="20% - Акцент5 6 2" xfId="285"/>
    <cellStyle name="20% - Акцент5 6 3" xfId="286"/>
    <cellStyle name="20% - Акцент5 6_46EE.2011(v1.0)" xfId="287"/>
    <cellStyle name="20% - Акцент5 7" xfId="288"/>
    <cellStyle name="20% - Акцент5 7 2" xfId="289"/>
    <cellStyle name="20% - Акцент5 7 3" xfId="290"/>
    <cellStyle name="20% - Акцент5 7_46EE.2011(v1.0)" xfId="291"/>
    <cellStyle name="20% - Акцент5 8" xfId="292"/>
    <cellStyle name="20% - Акцент5 8 2" xfId="293"/>
    <cellStyle name="20% - Акцент5 8 3" xfId="294"/>
    <cellStyle name="20% - Акцент5 8_46EE.2011(v1.0)" xfId="295"/>
    <cellStyle name="20% - Акцент5 9" xfId="296"/>
    <cellStyle name="20% - Акцент5 9 2" xfId="297"/>
    <cellStyle name="20% - Акцент5 9 3" xfId="298"/>
    <cellStyle name="20% - Акцент5 9_46EE.2011(v1.0)" xfId="299"/>
    <cellStyle name="20% - Акцент6" xfId="300"/>
    <cellStyle name="20% - Акцент6 10" xfId="301"/>
    <cellStyle name="20% - Акцент6 2" xfId="302"/>
    <cellStyle name="20% - Акцент6 2 2" xfId="303"/>
    <cellStyle name="20% - Акцент6 2 3" xfId="304"/>
    <cellStyle name="20% - Акцент6 2_46EE.2011(v1.0)" xfId="305"/>
    <cellStyle name="20% - Акцент6 3" xfId="306"/>
    <cellStyle name="20% - Акцент6 3 2" xfId="307"/>
    <cellStyle name="20% - Акцент6 3 3" xfId="308"/>
    <cellStyle name="20% - Акцент6 3_46EE.2011(v1.0)" xfId="309"/>
    <cellStyle name="20% - Акцент6 4" xfId="310"/>
    <cellStyle name="20% - Акцент6 4 2" xfId="311"/>
    <cellStyle name="20% - Акцент6 4 3" xfId="312"/>
    <cellStyle name="20% - Акцент6 4_46EE.2011(v1.0)" xfId="313"/>
    <cellStyle name="20% - Акцент6 5" xfId="314"/>
    <cellStyle name="20% - Акцент6 5 2" xfId="315"/>
    <cellStyle name="20% - Акцент6 5 3" xfId="316"/>
    <cellStyle name="20% - Акцент6 5_46EE.2011(v1.0)" xfId="317"/>
    <cellStyle name="20% - Акцент6 6" xfId="318"/>
    <cellStyle name="20% - Акцент6 6 2" xfId="319"/>
    <cellStyle name="20% - Акцент6 6 3" xfId="320"/>
    <cellStyle name="20% - Акцент6 6_46EE.2011(v1.0)" xfId="321"/>
    <cellStyle name="20% - Акцент6 7" xfId="322"/>
    <cellStyle name="20% - Акцент6 7 2" xfId="323"/>
    <cellStyle name="20% - Акцент6 7 3" xfId="324"/>
    <cellStyle name="20% - Акцент6 7_46EE.2011(v1.0)" xfId="325"/>
    <cellStyle name="20% - Акцент6 8" xfId="326"/>
    <cellStyle name="20% - Акцент6 8 2" xfId="327"/>
    <cellStyle name="20% - Акцент6 8 3" xfId="328"/>
    <cellStyle name="20% - Акцент6 8_46EE.2011(v1.0)" xfId="329"/>
    <cellStyle name="20% - Акцент6 9" xfId="330"/>
    <cellStyle name="20% - Акцент6 9 2" xfId="331"/>
    <cellStyle name="20% - Акцент6 9 3" xfId="332"/>
    <cellStyle name="20% - Акцент6 9_46EE.2011(v1.0)" xfId="333"/>
    <cellStyle name="40% - Accent1" xfId="334"/>
    <cellStyle name="40% - Accent1 2" xfId="335"/>
    <cellStyle name="40% - Accent1 3" xfId="336"/>
    <cellStyle name="40% - Accent2" xfId="337"/>
    <cellStyle name="40% - Accent2 2" xfId="338"/>
    <cellStyle name="40% - Accent2 3" xfId="339"/>
    <cellStyle name="40% - Accent3" xfId="340"/>
    <cellStyle name="40% - Accent3 2" xfId="341"/>
    <cellStyle name="40% - Accent3 3" xfId="342"/>
    <cellStyle name="40% - Accent4" xfId="343"/>
    <cellStyle name="40% - Accent4 2" xfId="344"/>
    <cellStyle name="40% - Accent4 3" xfId="345"/>
    <cellStyle name="40% - Accent5" xfId="346"/>
    <cellStyle name="40% - Accent5 2" xfId="347"/>
    <cellStyle name="40% - Accent5 3" xfId="348"/>
    <cellStyle name="40% - Accent6" xfId="349"/>
    <cellStyle name="40% - Accent6 2" xfId="350"/>
    <cellStyle name="40% - Accent6 3" xfId="351"/>
    <cellStyle name="40% - Акцент1" xfId="352"/>
    <cellStyle name="40% - Акцент1 10" xfId="353"/>
    <cellStyle name="40% - Акцент1 2" xfId="354"/>
    <cellStyle name="40% - Акцент1 2 2" xfId="355"/>
    <cellStyle name="40% - Акцент1 2 3" xfId="356"/>
    <cellStyle name="40% - Акцент1 2_46EE.2011(v1.0)" xfId="357"/>
    <cellStyle name="40% - Акцент1 3" xfId="358"/>
    <cellStyle name="40% - Акцент1 3 2" xfId="359"/>
    <cellStyle name="40% - Акцент1 3 3" xfId="360"/>
    <cellStyle name="40% - Акцент1 3_46EE.2011(v1.0)" xfId="361"/>
    <cellStyle name="40% - Акцент1 4" xfId="362"/>
    <cellStyle name="40% - Акцент1 4 2" xfId="363"/>
    <cellStyle name="40% - Акцент1 4 3" xfId="364"/>
    <cellStyle name="40% - Акцент1 4_46EE.2011(v1.0)" xfId="365"/>
    <cellStyle name="40% - Акцент1 5" xfId="366"/>
    <cellStyle name="40% - Акцент1 5 2" xfId="367"/>
    <cellStyle name="40% - Акцент1 5 3" xfId="368"/>
    <cellStyle name="40% - Акцент1 5_46EE.2011(v1.0)" xfId="369"/>
    <cellStyle name="40% - Акцент1 6" xfId="370"/>
    <cellStyle name="40% - Акцент1 6 2" xfId="371"/>
    <cellStyle name="40% - Акцент1 6 3" xfId="372"/>
    <cellStyle name="40% - Акцент1 6_46EE.2011(v1.0)" xfId="373"/>
    <cellStyle name="40% - Акцент1 7" xfId="374"/>
    <cellStyle name="40% - Акцент1 7 2" xfId="375"/>
    <cellStyle name="40% - Акцент1 7 3" xfId="376"/>
    <cellStyle name="40% - Акцент1 7_46EE.2011(v1.0)" xfId="377"/>
    <cellStyle name="40% - Акцент1 8" xfId="378"/>
    <cellStyle name="40% - Акцент1 8 2" xfId="379"/>
    <cellStyle name="40% - Акцент1 8 3" xfId="380"/>
    <cellStyle name="40% - Акцент1 8_46EE.2011(v1.0)" xfId="381"/>
    <cellStyle name="40% - Акцент1 9" xfId="382"/>
    <cellStyle name="40% - Акцент1 9 2" xfId="383"/>
    <cellStyle name="40% - Акцент1 9 3" xfId="384"/>
    <cellStyle name="40% - Акцент1 9_46EE.2011(v1.0)" xfId="385"/>
    <cellStyle name="40% - Акцент2" xfId="386"/>
    <cellStyle name="40% - Акцент2 10" xfId="387"/>
    <cellStyle name="40% - Акцент2 2" xfId="388"/>
    <cellStyle name="40% - Акцент2 2 2" xfId="389"/>
    <cellStyle name="40% - Акцент2 2 3" xfId="390"/>
    <cellStyle name="40% - Акцент2 2_46EE.2011(v1.0)" xfId="391"/>
    <cellStyle name="40% - Акцент2 3" xfId="392"/>
    <cellStyle name="40% - Акцент2 3 2" xfId="393"/>
    <cellStyle name="40% - Акцент2 3 3" xfId="394"/>
    <cellStyle name="40% - Акцент2 3_46EE.2011(v1.0)" xfId="395"/>
    <cellStyle name="40% - Акцент2 4" xfId="396"/>
    <cellStyle name="40% - Акцент2 4 2" xfId="397"/>
    <cellStyle name="40% - Акцент2 4 3" xfId="398"/>
    <cellStyle name="40% - Акцент2 4_46EE.2011(v1.0)" xfId="399"/>
    <cellStyle name="40% - Акцент2 5" xfId="400"/>
    <cellStyle name="40% - Акцент2 5 2" xfId="401"/>
    <cellStyle name="40% - Акцент2 5 3" xfId="402"/>
    <cellStyle name="40% - Акцент2 5_46EE.2011(v1.0)" xfId="403"/>
    <cellStyle name="40% - Акцент2 6" xfId="404"/>
    <cellStyle name="40% - Акцент2 6 2" xfId="405"/>
    <cellStyle name="40% - Акцент2 6 3" xfId="406"/>
    <cellStyle name="40% - Акцент2 6_46EE.2011(v1.0)" xfId="407"/>
    <cellStyle name="40% - Акцент2 7" xfId="408"/>
    <cellStyle name="40% - Акцент2 7 2" xfId="409"/>
    <cellStyle name="40% - Акцент2 7 3" xfId="410"/>
    <cellStyle name="40% - Акцент2 7_46EE.2011(v1.0)" xfId="411"/>
    <cellStyle name="40% - Акцент2 8" xfId="412"/>
    <cellStyle name="40% - Акцент2 8 2" xfId="413"/>
    <cellStyle name="40% - Акцент2 8 3" xfId="414"/>
    <cellStyle name="40% - Акцент2 8_46EE.2011(v1.0)" xfId="415"/>
    <cellStyle name="40% - Акцент2 9" xfId="416"/>
    <cellStyle name="40% - Акцент2 9 2" xfId="417"/>
    <cellStyle name="40% - Акцент2 9 3" xfId="418"/>
    <cellStyle name="40% - Акцент2 9_46EE.2011(v1.0)" xfId="419"/>
    <cellStyle name="40% - Акцент3" xfId="420"/>
    <cellStyle name="40% - Акцент3 10" xfId="421"/>
    <cellStyle name="40% - Акцент3 2" xfId="422"/>
    <cellStyle name="40% - Акцент3 2 2" xfId="423"/>
    <cellStyle name="40% - Акцент3 2 3" xfId="424"/>
    <cellStyle name="40% - Акцент3 2_46EE.2011(v1.0)" xfId="425"/>
    <cellStyle name="40% - Акцент3 3" xfId="426"/>
    <cellStyle name="40% - Акцент3 3 2" xfId="427"/>
    <cellStyle name="40% - Акцент3 3 3" xfId="428"/>
    <cellStyle name="40% - Акцент3 3_46EE.2011(v1.0)" xfId="429"/>
    <cellStyle name="40% - Акцент3 4" xfId="430"/>
    <cellStyle name="40% - Акцент3 4 2" xfId="431"/>
    <cellStyle name="40% - Акцент3 4 3" xfId="432"/>
    <cellStyle name="40% - Акцент3 4_46EE.2011(v1.0)" xfId="433"/>
    <cellStyle name="40% - Акцент3 5" xfId="434"/>
    <cellStyle name="40% - Акцент3 5 2" xfId="435"/>
    <cellStyle name="40% - Акцент3 5 3" xfId="436"/>
    <cellStyle name="40% - Акцент3 5_46EE.2011(v1.0)" xfId="437"/>
    <cellStyle name="40% - Акцент3 6" xfId="438"/>
    <cellStyle name="40% - Акцент3 6 2" xfId="439"/>
    <cellStyle name="40% - Акцент3 6 3" xfId="440"/>
    <cellStyle name="40% - Акцент3 6_46EE.2011(v1.0)" xfId="441"/>
    <cellStyle name="40% - Акцент3 7" xfId="442"/>
    <cellStyle name="40% - Акцент3 7 2" xfId="443"/>
    <cellStyle name="40% - Акцент3 7 3" xfId="444"/>
    <cellStyle name="40% - Акцент3 7_46EE.2011(v1.0)" xfId="445"/>
    <cellStyle name="40% - Акцент3 8" xfId="446"/>
    <cellStyle name="40% - Акцент3 8 2" xfId="447"/>
    <cellStyle name="40% - Акцент3 8 3" xfId="448"/>
    <cellStyle name="40% - Акцент3 8_46EE.2011(v1.0)" xfId="449"/>
    <cellStyle name="40% - Акцент3 9" xfId="450"/>
    <cellStyle name="40% - Акцент3 9 2" xfId="451"/>
    <cellStyle name="40% - Акцент3 9 3" xfId="452"/>
    <cellStyle name="40% - Акцент3 9_46EE.2011(v1.0)" xfId="453"/>
    <cellStyle name="40% - Акцент4" xfId="454"/>
    <cellStyle name="40% - Акцент4 10" xfId="455"/>
    <cellStyle name="40% - Акцент4 2" xfId="456"/>
    <cellStyle name="40% - Акцент4 2 2" xfId="457"/>
    <cellStyle name="40% - Акцент4 2 3" xfId="458"/>
    <cellStyle name="40% - Акцент4 2_46EE.2011(v1.0)" xfId="459"/>
    <cellStyle name="40% - Акцент4 3" xfId="460"/>
    <cellStyle name="40% - Акцент4 3 2" xfId="461"/>
    <cellStyle name="40% - Акцент4 3 3" xfId="462"/>
    <cellStyle name="40% - Акцент4 3_46EE.2011(v1.0)" xfId="463"/>
    <cellStyle name="40% - Акцент4 4" xfId="464"/>
    <cellStyle name="40% - Акцент4 4 2" xfId="465"/>
    <cellStyle name="40% - Акцент4 4 3" xfId="466"/>
    <cellStyle name="40% - Акцент4 4_46EE.2011(v1.0)" xfId="467"/>
    <cellStyle name="40% - Акцент4 5" xfId="468"/>
    <cellStyle name="40% - Акцент4 5 2" xfId="469"/>
    <cellStyle name="40% - Акцент4 5 3" xfId="470"/>
    <cellStyle name="40% - Акцент4 5_46EE.2011(v1.0)" xfId="471"/>
    <cellStyle name="40% - Акцент4 6" xfId="472"/>
    <cellStyle name="40% - Акцент4 6 2" xfId="473"/>
    <cellStyle name="40% - Акцент4 6 3" xfId="474"/>
    <cellStyle name="40% - Акцент4 6_46EE.2011(v1.0)" xfId="475"/>
    <cellStyle name="40% - Акцент4 7" xfId="476"/>
    <cellStyle name="40% - Акцент4 7 2" xfId="477"/>
    <cellStyle name="40% - Акцент4 7 3" xfId="478"/>
    <cellStyle name="40% - Акцент4 7_46EE.2011(v1.0)" xfId="479"/>
    <cellStyle name="40% - Акцент4 8" xfId="480"/>
    <cellStyle name="40% - Акцент4 8 2" xfId="481"/>
    <cellStyle name="40% - Акцент4 8 3" xfId="482"/>
    <cellStyle name="40% - Акцент4 8_46EE.2011(v1.0)" xfId="483"/>
    <cellStyle name="40% - Акцент4 9" xfId="484"/>
    <cellStyle name="40% - Акцент4 9 2" xfId="485"/>
    <cellStyle name="40% - Акцент4 9 3" xfId="486"/>
    <cellStyle name="40% - Акцент4 9_46EE.2011(v1.0)" xfId="487"/>
    <cellStyle name="40% - Акцент5" xfId="488"/>
    <cellStyle name="40% - Акцент5 10" xfId="489"/>
    <cellStyle name="40% - Акцент5 2" xfId="490"/>
    <cellStyle name="40% - Акцент5 2 2" xfId="491"/>
    <cellStyle name="40% - Акцент5 2 3" xfId="492"/>
    <cellStyle name="40% - Акцент5 2_46EE.2011(v1.0)" xfId="493"/>
    <cellStyle name="40% - Акцент5 3" xfId="494"/>
    <cellStyle name="40% - Акцент5 3 2" xfId="495"/>
    <cellStyle name="40% - Акцент5 3 3" xfId="496"/>
    <cellStyle name="40% - Акцент5 3_46EE.2011(v1.0)" xfId="497"/>
    <cellStyle name="40% - Акцент5 4" xfId="498"/>
    <cellStyle name="40% - Акцент5 4 2" xfId="499"/>
    <cellStyle name="40% - Акцент5 4 3" xfId="500"/>
    <cellStyle name="40% - Акцент5 4_46EE.2011(v1.0)" xfId="501"/>
    <cellStyle name="40% - Акцент5 5" xfId="502"/>
    <cellStyle name="40% - Акцент5 5 2" xfId="503"/>
    <cellStyle name="40% - Акцент5 5 3" xfId="504"/>
    <cellStyle name="40% - Акцент5 5_46EE.2011(v1.0)" xfId="505"/>
    <cellStyle name="40% - Акцент5 6" xfId="506"/>
    <cellStyle name="40% - Акцент5 6 2" xfId="507"/>
    <cellStyle name="40% - Акцент5 6 3" xfId="508"/>
    <cellStyle name="40% - Акцент5 6_46EE.2011(v1.0)" xfId="509"/>
    <cellStyle name="40% - Акцент5 7" xfId="510"/>
    <cellStyle name="40% - Акцент5 7 2" xfId="511"/>
    <cellStyle name="40% - Акцент5 7 3" xfId="512"/>
    <cellStyle name="40% - Акцент5 7_46EE.2011(v1.0)" xfId="513"/>
    <cellStyle name="40% - Акцент5 8" xfId="514"/>
    <cellStyle name="40% - Акцент5 8 2" xfId="515"/>
    <cellStyle name="40% - Акцент5 8 3" xfId="516"/>
    <cellStyle name="40% - Акцент5 8_46EE.2011(v1.0)" xfId="517"/>
    <cellStyle name="40% - Акцент5 9" xfId="518"/>
    <cellStyle name="40% - Акцент5 9 2" xfId="519"/>
    <cellStyle name="40% - Акцент5 9 3" xfId="520"/>
    <cellStyle name="40% - Акцент5 9_46EE.2011(v1.0)" xfId="521"/>
    <cellStyle name="40% - Акцент6" xfId="522"/>
    <cellStyle name="40% - Акцент6 10" xfId="523"/>
    <cellStyle name="40% - Акцент6 2" xfId="524"/>
    <cellStyle name="40% - Акцент6 2 2" xfId="525"/>
    <cellStyle name="40% - Акцент6 2 3" xfId="526"/>
    <cellStyle name="40% - Акцент6 2_46EE.2011(v1.0)" xfId="527"/>
    <cellStyle name="40% - Акцент6 3" xfId="528"/>
    <cellStyle name="40% - Акцент6 3 2" xfId="529"/>
    <cellStyle name="40% - Акцент6 3 3" xfId="530"/>
    <cellStyle name="40% - Акцент6 3_46EE.2011(v1.0)" xfId="531"/>
    <cellStyle name="40% - Акцент6 4" xfId="532"/>
    <cellStyle name="40% - Акцент6 4 2" xfId="533"/>
    <cellStyle name="40% - Акцент6 4 3" xfId="534"/>
    <cellStyle name="40% - Акцент6 4_46EE.2011(v1.0)" xfId="535"/>
    <cellStyle name="40% - Акцент6 5" xfId="536"/>
    <cellStyle name="40% - Акцент6 5 2" xfId="537"/>
    <cellStyle name="40% - Акцент6 5 3" xfId="538"/>
    <cellStyle name="40% - Акцент6 5_46EE.2011(v1.0)" xfId="539"/>
    <cellStyle name="40% - Акцент6 6" xfId="540"/>
    <cellStyle name="40% - Акцент6 6 2" xfId="541"/>
    <cellStyle name="40% - Акцент6 6 3" xfId="542"/>
    <cellStyle name="40% - Акцент6 6_46EE.2011(v1.0)" xfId="543"/>
    <cellStyle name="40% - Акцент6 7" xfId="544"/>
    <cellStyle name="40% - Акцент6 7 2" xfId="545"/>
    <cellStyle name="40% - Акцент6 7 3" xfId="546"/>
    <cellStyle name="40% - Акцент6 7_46EE.2011(v1.0)" xfId="547"/>
    <cellStyle name="40% - Акцент6 8" xfId="548"/>
    <cellStyle name="40% - Акцент6 8 2" xfId="549"/>
    <cellStyle name="40% - Акцент6 8 3" xfId="550"/>
    <cellStyle name="40% - Акцент6 8_46EE.2011(v1.0)" xfId="551"/>
    <cellStyle name="40% - Акцент6 9" xfId="552"/>
    <cellStyle name="40% - Акцент6 9 2" xfId="553"/>
    <cellStyle name="40% - Акцент6 9 3" xfId="554"/>
    <cellStyle name="40% - Акцент6 9_46EE.2011(v1.0)" xfId="555"/>
    <cellStyle name="60% - Accent1" xfId="556"/>
    <cellStyle name="60% - Accent2" xfId="557"/>
    <cellStyle name="60% - Accent3" xfId="558"/>
    <cellStyle name="60% - Accent4" xfId="559"/>
    <cellStyle name="60% - Accent5" xfId="560"/>
    <cellStyle name="60% - Accent6" xfId="561"/>
    <cellStyle name="60% - Акцент1" xfId="562"/>
    <cellStyle name="60% - Акцент1 2" xfId="563"/>
    <cellStyle name="60% - Акцент1 2 2" xfId="564"/>
    <cellStyle name="60% - Акцент1 3" xfId="565"/>
    <cellStyle name="60% - Акцент1 3 2" xfId="566"/>
    <cellStyle name="60% - Акцент1 4" xfId="567"/>
    <cellStyle name="60% - Акцент1 4 2" xfId="568"/>
    <cellStyle name="60% - Акцент1 5" xfId="569"/>
    <cellStyle name="60% - Акцент1 5 2" xfId="570"/>
    <cellStyle name="60% - Акцент1 6" xfId="571"/>
    <cellStyle name="60% - Акцент1 6 2" xfId="572"/>
    <cellStyle name="60% - Акцент1 7" xfId="573"/>
    <cellStyle name="60% - Акцент1 7 2" xfId="574"/>
    <cellStyle name="60% - Акцент1 8" xfId="575"/>
    <cellStyle name="60% - Акцент1 8 2" xfId="576"/>
    <cellStyle name="60% - Акцент1 9" xfId="577"/>
    <cellStyle name="60% - Акцент1 9 2" xfId="578"/>
    <cellStyle name="60% - Акцент2" xfId="579"/>
    <cellStyle name="60% - Акцент2 2" xfId="580"/>
    <cellStyle name="60% - Акцент2 2 2" xfId="581"/>
    <cellStyle name="60% - Акцент2 3" xfId="582"/>
    <cellStyle name="60% - Акцент2 3 2" xfId="583"/>
    <cellStyle name="60% - Акцент2 4" xfId="584"/>
    <cellStyle name="60% - Акцент2 4 2" xfId="585"/>
    <cellStyle name="60% - Акцент2 5" xfId="586"/>
    <cellStyle name="60% - Акцент2 5 2" xfId="587"/>
    <cellStyle name="60% - Акцент2 6" xfId="588"/>
    <cellStyle name="60% - Акцент2 6 2" xfId="589"/>
    <cellStyle name="60% - Акцент2 7" xfId="590"/>
    <cellStyle name="60% - Акцент2 7 2" xfId="591"/>
    <cellStyle name="60% - Акцент2 8" xfId="592"/>
    <cellStyle name="60% - Акцент2 8 2" xfId="593"/>
    <cellStyle name="60% - Акцент2 9" xfId="594"/>
    <cellStyle name="60% - Акцент2 9 2" xfId="595"/>
    <cellStyle name="60% - Акцент3" xfId="596"/>
    <cellStyle name="60% - Акцент3 2" xfId="597"/>
    <cellStyle name="60% - Акцент3 2 2" xfId="598"/>
    <cellStyle name="60% - Акцент3 3" xfId="599"/>
    <cellStyle name="60% - Акцент3 3 2" xfId="600"/>
    <cellStyle name="60% - Акцент3 4" xfId="601"/>
    <cellStyle name="60% - Акцент3 4 2" xfId="602"/>
    <cellStyle name="60% - Акцент3 5" xfId="603"/>
    <cellStyle name="60% - Акцент3 5 2" xfId="604"/>
    <cellStyle name="60% - Акцент3 6" xfId="605"/>
    <cellStyle name="60% - Акцент3 6 2" xfId="606"/>
    <cellStyle name="60% - Акцент3 7" xfId="607"/>
    <cellStyle name="60% - Акцент3 7 2" xfId="608"/>
    <cellStyle name="60% - Акцент3 8" xfId="609"/>
    <cellStyle name="60% - Акцент3 8 2" xfId="610"/>
    <cellStyle name="60% - Акцент3 9" xfId="611"/>
    <cellStyle name="60% - Акцент3 9 2" xfId="612"/>
    <cellStyle name="60% - Акцент4" xfId="613"/>
    <cellStyle name="60% - Акцент4 2" xfId="614"/>
    <cellStyle name="60% - Акцент4 2 2" xfId="615"/>
    <cellStyle name="60% - Акцент4 3" xfId="616"/>
    <cellStyle name="60% - Акцент4 3 2" xfId="617"/>
    <cellStyle name="60% - Акцент4 4" xfId="618"/>
    <cellStyle name="60% - Акцент4 4 2" xfId="619"/>
    <cellStyle name="60% - Акцент4 5" xfId="620"/>
    <cellStyle name="60% - Акцент4 5 2" xfId="621"/>
    <cellStyle name="60% - Акцент4 6" xfId="622"/>
    <cellStyle name="60% - Акцент4 6 2" xfId="623"/>
    <cellStyle name="60% - Акцент4 7" xfId="624"/>
    <cellStyle name="60% - Акцент4 7 2" xfId="625"/>
    <cellStyle name="60% - Акцент4 8" xfId="626"/>
    <cellStyle name="60% - Акцент4 8 2" xfId="627"/>
    <cellStyle name="60% - Акцент4 9" xfId="628"/>
    <cellStyle name="60% - Акцент4 9 2" xfId="629"/>
    <cellStyle name="60% - Акцент5" xfId="630"/>
    <cellStyle name="60% - Акцент5 2" xfId="631"/>
    <cellStyle name="60% - Акцент5 2 2" xfId="632"/>
    <cellStyle name="60% - Акцент5 3" xfId="633"/>
    <cellStyle name="60% - Акцент5 3 2" xfId="634"/>
    <cellStyle name="60% - Акцент5 4" xfId="635"/>
    <cellStyle name="60% - Акцент5 4 2" xfId="636"/>
    <cellStyle name="60% - Акцент5 5" xfId="637"/>
    <cellStyle name="60% - Акцент5 5 2" xfId="638"/>
    <cellStyle name="60% - Акцент5 6" xfId="639"/>
    <cellStyle name="60% - Акцент5 6 2" xfId="640"/>
    <cellStyle name="60% - Акцент5 7" xfId="641"/>
    <cellStyle name="60% - Акцент5 7 2" xfId="642"/>
    <cellStyle name="60% - Акцент5 8" xfId="643"/>
    <cellStyle name="60% - Акцент5 8 2" xfId="644"/>
    <cellStyle name="60% - Акцент5 9" xfId="645"/>
    <cellStyle name="60% - Акцент5 9 2" xfId="646"/>
    <cellStyle name="60% - Акцент6" xfId="647"/>
    <cellStyle name="60% - Акцент6 2" xfId="648"/>
    <cellStyle name="60% - Акцент6 2 2" xfId="649"/>
    <cellStyle name="60% - Акцент6 3" xfId="650"/>
    <cellStyle name="60% - Акцент6 3 2" xfId="651"/>
    <cellStyle name="60% - Акцент6 4" xfId="652"/>
    <cellStyle name="60% - Акцент6 4 2" xfId="653"/>
    <cellStyle name="60% - Акцент6 5" xfId="654"/>
    <cellStyle name="60% - Акцент6 5 2" xfId="655"/>
    <cellStyle name="60% - Акцент6 6" xfId="656"/>
    <cellStyle name="60% - Акцент6 6 2" xfId="657"/>
    <cellStyle name="60% - Акцент6 7" xfId="658"/>
    <cellStyle name="60% - Акцент6 7 2" xfId="659"/>
    <cellStyle name="60% - Акцент6 8" xfId="660"/>
    <cellStyle name="60% - Акцент6 8 2" xfId="661"/>
    <cellStyle name="60% - Акцент6 9" xfId="662"/>
    <cellStyle name="60% - Акцент6 9 2" xfId="663"/>
    <cellStyle name="Accent1" xfId="664"/>
    <cellStyle name="Accent2" xfId="665"/>
    <cellStyle name="Accent3" xfId="666"/>
    <cellStyle name="Accent4" xfId="667"/>
    <cellStyle name="Accent5" xfId="668"/>
    <cellStyle name="Accent6" xfId="669"/>
    <cellStyle name="Ăčďĺđńńűëęŕ" xfId="670"/>
    <cellStyle name="Áĺççŕůčňíűé" xfId="671"/>
    <cellStyle name="Äĺíĺćíűé [0]_(ňŕá 3č)" xfId="672"/>
    <cellStyle name="Äĺíĺćíűé_(ňŕá 3č)" xfId="673"/>
    <cellStyle name="Bad" xfId="674"/>
    <cellStyle name="Calculation" xfId="675"/>
    <cellStyle name="Check Cell" xfId="676"/>
    <cellStyle name="Comma [0]_irl tel sep5" xfId="677"/>
    <cellStyle name="Comma_irl tel sep5" xfId="678"/>
    <cellStyle name="Comma0" xfId="679"/>
    <cellStyle name="Çŕůčňíűé" xfId="680"/>
    <cellStyle name="Currency [0]" xfId="681"/>
    <cellStyle name="Currency [0] 2" xfId="682"/>
    <cellStyle name="Currency [0] 2 2" xfId="683"/>
    <cellStyle name="Currency [0] 2 3" xfId="684"/>
    <cellStyle name="Currency [0] 2 4" xfId="685"/>
    <cellStyle name="Currency [0] 2 5" xfId="686"/>
    <cellStyle name="Currency [0] 2 6" xfId="687"/>
    <cellStyle name="Currency [0] 2 7" xfId="688"/>
    <cellStyle name="Currency [0] 2 8" xfId="689"/>
    <cellStyle name="Currency [0] 2 9" xfId="690"/>
    <cellStyle name="Currency [0] 3" xfId="691"/>
    <cellStyle name="Currency [0] 3 2" xfId="692"/>
    <cellStyle name="Currency [0] 3 3" xfId="693"/>
    <cellStyle name="Currency [0] 3 4" xfId="694"/>
    <cellStyle name="Currency [0] 3 5" xfId="695"/>
    <cellStyle name="Currency [0] 3 6" xfId="696"/>
    <cellStyle name="Currency [0] 3 7" xfId="697"/>
    <cellStyle name="Currency [0] 3 8" xfId="698"/>
    <cellStyle name="Currency [0] 3 9" xfId="699"/>
    <cellStyle name="Currency [0] 4" xfId="700"/>
    <cellStyle name="Currency [0] 4 2" xfId="701"/>
    <cellStyle name="Currency [0] 4 3" xfId="702"/>
    <cellStyle name="Currency [0] 4 4" xfId="703"/>
    <cellStyle name="Currency [0] 4 5" xfId="704"/>
    <cellStyle name="Currency [0] 4 6" xfId="705"/>
    <cellStyle name="Currency [0] 4 7" xfId="706"/>
    <cellStyle name="Currency [0] 4 8" xfId="707"/>
    <cellStyle name="Currency [0] 4 9" xfId="708"/>
    <cellStyle name="Currency [0] 5" xfId="709"/>
    <cellStyle name="Currency [0] 5 2" xfId="710"/>
    <cellStyle name="Currency [0] 5 3" xfId="711"/>
    <cellStyle name="Currency [0] 5 4" xfId="712"/>
    <cellStyle name="Currency [0] 5 5" xfId="713"/>
    <cellStyle name="Currency [0] 5 6" xfId="714"/>
    <cellStyle name="Currency [0] 5 7" xfId="715"/>
    <cellStyle name="Currency [0] 5 8" xfId="716"/>
    <cellStyle name="Currency [0] 5 9" xfId="717"/>
    <cellStyle name="Currency [0] 6" xfId="718"/>
    <cellStyle name="Currency [0] 6 2" xfId="719"/>
    <cellStyle name="Currency [0] 7" xfId="720"/>
    <cellStyle name="Currency [0] 7 2" xfId="721"/>
    <cellStyle name="Currency [0] 8" xfId="722"/>
    <cellStyle name="Currency [0] 8 2" xfId="723"/>
    <cellStyle name="Currency_irl tel sep5" xfId="724"/>
    <cellStyle name="Currency0" xfId="725"/>
    <cellStyle name="Date" xfId="726"/>
    <cellStyle name="Dates" xfId="727"/>
    <cellStyle name="E-mail" xfId="728"/>
    <cellStyle name="E-mail 2" xfId="729"/>
    <cellStyle name="Euro" xfId="730"/>
    <cellStyle name="Explanatory Text" xfId="731"/>
    <cellStyle name="F2" xfId="732"/>
    <cellStyle name="F3" xfId="733"/>
    <cellStyle name="F4" xfId="734"/>
    <cellStyle name="F5" xfId="735"/>
    <cellStyle name="F6" xfId="736"/>
    <cellStyle name="F7" xfId="737"/>
    <cellStyle name="F8" xfId="738"/>
    <cellStyle name="Fixed" xfId="739"/>
    <cellStyle name="Good" xfId="740"/>
    <cellStyle name="Heading" xfId="741"/>
    <cellStyle name="Heading 1" xfId="742"/>
    <cellStyle name="Heading 2" xfId="743"/>
    <cellStyle name="Heading 3" xfId="744"/>
    <cellStyle name="Heading 4" xfId="745"/>
    <cellStyle name="Heading2" xfId="746"/>
    <cellStyle name="Heading2 2" xfId="747"/>
    <cellStyle name="Îáű÷íűé__FES" xfId="748"/>
    <cellStyle name="Îňęđűâŕâřŕ˙ń˙ ăčďĺđńńűëęŕ" xfId="749"/>
    <cellStyle name="Input" xfId="750"/>
    <cellStyle name="Inputs" xfId="751"/>
    <cellStyle name="Inputs (const)" xfId="752"/>
    <cellStyle name="Inputs (const) 2" xfId="753"/>
    <cellStyle name="Inputs 2" xfId="754"/>
    <cellStyle name="Inputs Co" xfId="755"/>
    <cellStyle name="Inputs_46EE.2011(v1.0)" xfId="756"/>
    <cellStyle name="Linked Cell" xfId="757"/>
    <cellStyle name="Neutral" xfId="758"/>
    <cellStyle name="normal" xfId="759"/>
    <cellStyle name="normal 10" xfId="760"/>
    <cellStyle name="Normal 2" xfId="761"/>
    <cellStyle name="normal 3" xfId="762"/>
    <cellStyle name="normal 4" xfId="763"/>
    <cellStyle name="normal 5" xfId="764"/>
    <cellStyle name="normal 6" xfId="765"/>
    <cellStyle name="normal 7" xfId="766"/>
    <cellStyle name="normal 8" xfId="767"/>
    <cellStyle name="normal 9" xfId="768"/>
    <cellStyle name="normal_1" xfId="769"/>
    <cellStyle name="Normal1" xfId="770"/>
    <cellStyle name="normбlnм_laroux" xfId="771"/>
    <cellStyle name="Note" xfId="772"/>
    <cellStyle name="Ôčíŕíńîâűé [0]_(ňŕá 3č)" xfId="773"/>
    <cellStyle name="Ôčíŕíńîâűé_(ňŕá 3č)" xfId="774"/>
    <cellStyle name="Output" xfId="775"/>
    <cellStyle name="Price_Body" xfId="776"/>
    <cellStyle name="SAPBEXaggData" xfId="777"/>
    <cellStyle name="SAPBEXaggDataEmph" xfId="778"/>
    <cellStyle name="SAPBEXaggItem" xfId="779"/>
    <cellStyle name="SAPBEXaggItemX" xfId="780"/>
    <cellStyle name="SAPBEXchaText" xfId="781"/>
    <cellStyle name="SAPBEXexcBad7" xfId="782"/>
    <cellStyle name="SAPBEXexcBad8" xfId="783"/>
    <cellStyle name="SAPBEXexcBad9" xfId="784"/>
    <cellStyle name="SAPBEXexcCritical4" xfId="785"/>
    <cellStyle name="SAPBEXexcCritical5" xfId="786"/>
    <cellStyle name="SAPBEXexcCritical6" xfId="787"/>
    <cellStyle name="SAPBEXexcGood1" xfId="788"/>
    <cellStyle name="SAPBEXexcGood2" xfId="789"/>
    <cellStyle name="SAPBEXexcGood3" xfId="790"/>
    <cellStyle name="SAPBEXfilterDrill" xfId="791"/>
    <cellStyle name="SAPBEXfilterItem" xfId="792"/>
    <cellStyle name="SAPBEXfilterText" xfId="793"/>
    <cellStyle name="SAPBEXformats" xfId="794"/>
    <cellStyle name="SAPBEXheaderItem" xfId="795"/>
    <cellStyle name="SAPBEXheaderText" xfId="796"/>
    <cellStyle name="SAPBEXHLevel0" xfId="797"/>
    <cellStyle name="SAPBEXHLevel0X" xfId="798"/>
    <cellStyle name="SAPBEXHLevel1" xfId="799"/>
    <cellStyle name="SAPBEXHLevel1X" xfId="800"/>
    <cellStyle name="SAPBEXHLevel2" xfId="801"/>
    <cellStyle name="SAPBEXHLevel2X" xfId="802"/>
    <cellStyle name="SAPBEXHLevel3" xfId="803"/>
    <cellStyle name="SAPBEXHLevel3X" xfId="804"/>
    <cellStyle name="SAPBEXinputData" xfId="805"/>
    <cellStyle name="SAPBEXresData" xfId="806"/>
    <cellStyle name="SAPBEXresDataEmph" xfId="807"/>
    <cellStyle name="SAPBEXresItem" xfId="808"/>
    <cellStyle name="SAPBEXresItemX" xfId="809"/>
    <cellStyle name="SAPBEXstdData" xfId="810"/>
    <cellStyle name="SAPBEXstdDataEmph" xfId="811"/>
    <cellStyle name="SAPBEXstdItem" xfId="812"/>
    <cellStyle name="SAPBEXstdItemX" xfId="813"/>
    <cellStyle name="SAPBEXtitle" xfId="814"/>
    <cellStyle name="SAPBEXundefined" xfId="815"/>
    <cellStyle name="Style 1" xfId="816"/>
    <cellStyle name="Table Heading" xfId="817"/>
    <cellStyle name="Table Heading 2" xfId="818"/>
    <cellStyle name="Title" xfId="819"/>
    <cellStyle name="Total" xfId="820"/>
    <cellStyle name="Warning Text" xfId="821"/>
    <cellStyle name="Акцент1" xfId="822"/>
    <cellStyle name="Акцент1 2" xfId="823"/>
    <cellStyle name="Акцент1 2 2" xfId="824"/>
    <cellStyle name="Акцент1 3" xfId="825"/>
    <cellStyle name="Акцент1 3 2" xfId="826"/>
    <cellStyle name="Акцент1 4" xfId="827"/>
    <cellStyle name="Акцент1 4 2" xfId="828"/>
    <cellStyle name="Акцент1 5" xfId="829"/>
    <cellStyle name="Акцент1 5 2" xfId="830"/>
    <cellStyle name="Акцент1 6" xfId="831"/>
    <cellStyle name="Акцент1 6 2" xfId="832"/>
    <cellStyle name="Акцент1 7" xfId="833"/>
    <cellStyle name="Акцент1 7 2" xfId="834"/>
    <cellStyle name="Акцент1 8" xfId="835"/>
    <cellStyle name="Акцент1 8 2" xfId="836"/>
    <cellStyle name="Акцент1 9" xfId="837"/>
    <cellStyle name="Акцент1 9 2" xfId="838"/>
    <cellStyle name="Акцент2" xfId="839"/>
    <cellStyle name="Акцент2 2" xfId="840"/>
    <cellStyle name="Акцент2 2 2" xfId="841"/>
    <cellStyle name="Акцент2 3" xfId="842"/>
    <cellStyle name="Акцент2 3 2" xfId="843"/>
    <cellStyle name="Акцент2 4" xfId="844"/>
    <cellStyle name="Акцент2 4 2" xfId="845"/>
    <cellStyle name="Акцент2 5" xfId="846"/>
    <cellStyle name="Акцент2 5 2" xfId="847"/>
    <cellStyle name="Акцент2 6" xfId="848"/>
    <cellStyle name="Акцент2 6 2" xfId="849"/>
    <cellStyle name="Акцент2 7" xfId="850"/>
    <cellStyle name="Акцент2 7 2" xfId="851"/>
    <cellStyle name="Акцент2 8" xfId="852"/>
    <cellStyle name="Акцент2 8 2" xfId="853"/>
    <cellStyle name="Акцент2 9" xfId="854"/>
    <cellStyle name="Акцент2 9 2" xfId="855"/>
    <cellStyle name="Акцент3" xfId="856"/>
    <cellStyle name="Акцент3 2" xfId="857"/>
    <cellStyle name="Акцент3 2 2" xfId="858"/>
    <cellStyle name="Акцент3 3" xfId="859"/>
    <cellStyle name="Акцент3 3 2" xfId="860"/>
    <cellStyle name="Акцент3 4" xfId="861"/>
    <cellStyle name="Акцент3 4 2" xfId="862"/>
    <cellStyle name="Акцент3 5" xfId="863"/>
    <cellStyle name="Акцент3 5 2" xfId="864"/>
    <cellStyle name="Акцент3 6" xfId="865"/>
    <cellStyle name="Акцент3 6 2" xfId="866"/>
    <cellStyle name="Акцент3 7" xfId="867"/>
    <cellStyle name="Акцент3 7 2" xfId="868"/>
    <cellStyle name="Акцент3 8" xfId="869"/>
    <cellStyle name="Акцент3 8 2" xfId="870"/>
    <cellStyle name="Акцент3 9" xfId="871"/>
    <cellStyle name="Акцент3 9 2" xfId="872"/>
    <cellStyle name="Акцент4" xfId="873"/>
    <cellStyle name="Акцент4 2" xfId="874"/>
    <cellStyle name="Акцент4 2 2" xfId="875"/>
    <cellStyle name="Акцент4 3" xfId="876"/>
    <cellStyle name="Акцент4 3 2" xfId="877"/>
    <cellStyle name="Акцент4 4" xfId="878"/>
    <cellStyle name="Акцент4 4 2" xfId="879"/>
    <cellStyle name="Акцент4 5" xfId="880"/>
    <cellStyle name="Акцент4 5 2" xfId="881"/>
    <cellStyle name="Акцент4 6" xfId="882"/>
    <cellStyle name="Акцент4 6 2" xfId="883"/>
    <cellStyle name="Акцент4 7" xfId="884"/>
    <cellStyle name="Акцент4 7 2" xfId="885"/>
    <cellStyle name="Акцент4 8" xfId="886"/>
    <cellStyle name="Акцент4 8 2" xfId="887"/>
    <cellStyle name="Акцент4 9" xfId="888"/>
    <cellStyle name="Акцент4 9 2" xfId="889"/>
    <cellStyle name="Акцент5" xfId="890"/>
    <cellStyle name="Акцент5 2" xfId="891"/>
    <cellStyle name="Акцент5 2 2" xfId="892"/>
    <cellStyle name="Акцент5 3" xfId="893"/>
    <cellStyle name="Акцент5 3 2" xfId="894"/>
    <cellStyle name="Акцент5 4" xfId="895"/>
    <cellStyle name="Акцент5 4 2" xfId="896"/>
    <cellStyle name="Акцент5 5" xfId="897"/>
    <cellStyle name="Акцент5 5 2" xfId="898"/>
    <cellStyle name="Акцент5 6" xfId="899"/>
    <cellStyle name="Акцент5 6 2" xfId="900"/>
    <cellStyle name="Акцент5 7" xfId="901"/>
    <cellStyle name="Акцент5 7 2" xfId="902"/>
    <cellStyle name="Акцент5 8" xfId="903"/>
    <cellStyle name="Акцент5 8 2" xfId="904"/>
    <cellStyle name="Акцент5 9" xfId="905"/>
    <cellStyle name="Акцент5 9 2" xfId="906"/>
    <cellStyle name="Акцент6" xfId="907"/>
    <cellStyle name="Акцент6 2" xfId="908"/>
    <cellStyle name="Акцент6 2 2" xfId="909"/>
    <cellStyle name="Акцент6 3" xfId="910"/>
    <cellStyle name="Акцент6 3 2" xfId="911"/>
    <cellStyle name="Акцент6 4" xfId="912"/>
    <cellStyle name="Акцент6 4 2" xfId="913"/>
    <cellStyle name="Акцент6 5" xfId="914"/>
    <cellStyle name="Акцент6 5 2" xfId="915"/>
    <cellStyle name="Акцент6 6" xfId="916"/>
    <cellStyle name="Акцент6 6 2" xfId="917"/>
    <cellStyle name="Акцент6 7" xfId="918"/>
    <cellStyle name="Акцент6 7 2" xfId="919"/>
    <cellStyle name="Акцент6 8" xfId="920"/>
    <cellStyle name="Акцент6 8 2" xfId="921"/>
    <cellStyle name="Акцент6 9" xfId="922"/>
    <cellStyle name="Акцент6 9 2" xfId="923"/>
    <cellStyle name="Беззащитный" xfId="924"/>
    <cellStyle name="Ввод " xfId="925"/>
    <cellStyle name="Ввод  2" xfId="926"/>
    <cellStyle name="Ввод  2 2" xfId="927"/>
    <cellStyle name="Ввод  2_46EE.2011(v1.0)" xfId="928"/>
    <cellStyle name="Ввод  3" xfId="929"/>
    <cellStyle name="Ввод  3 2" xfId="930"/>
    <cellStyle name="Ввод  3_46EE.2011(v1.0)" xfId="931"/>
    <cellStyle name="Ввод  4" xfId="932"/>
    <cellStyle name="Ввод  4 2" xfId="933"/>
    <cellStyle name="Ввод  4_46EE.2011(v1.0)" xfId="934"/>
    <cellStyle name="Ввод  5" xfId="935"/>
    <cellStyle name="Ввод  5 2" xfId="936"/>
    <cellStyle name="Ввод  5_46EE.2011(v1.0)" xfId="937"/>
    <cellStyle name="Ввод  6" xfId="938"/>
    <cellStyle name="Ввод  6 2" xfId="939"/>
    <cellStyle name="Ввод  6_46EE.2011(v1.0)" xfId="940"/>
    <cellStyle name="Ввод  7" xfId="941"/>
    <cellStyle name="Ввод  7 2" xfId="942"/>
    <cellStyle name="Ввод  7_46EE.2011(v1.0)" xfId="943"/>
    <cellStyle name="Ввод  8" xfId="944"/>
    <cellStyle name="Ввод  8 2" xfId="945"/>
    <cellStyle name="Ввод  8_46EE.2011(v1.0)" xfId="946"/>
    <cellStyle name="Ввод  9" xfId="947"/>
    <cellStyle name="Ввод  9 2" xfId="948"/>
    <cellStyle name="Ввод  9_46EE.2011(v1.0)" xfId="949"/>
    <cellStyle name="Вывод" xfId="950"/>
    <cellStyle name="Вывод 2" xfId="951"/>
    <cellStyle name="Вывод 2 2" xfId="952"/>
    <cellStyle name="Вывод 2_46EE.2011(v1.0)" xfId="953"/>
    <cellStyle name="Вывод 3" xfId="954"/>
    <cellStyle name="Вывод 3 2" xfId="955"/>
    <cellStyle name="Вывод 3_46EE.2011(v1.0)" xfId="956"/>
    <cellStyle name="Вывод 4" xfId="957"/>
    <cellStyle name="Вывод 4 2" xfId="958"/>
    <cellStyle name="Вывод 4_46EE.2011(v1.0)" xfId="959"/>
    <cellStyle name="Вывод 5" xfId="960"/>
    <cellStyle name="Вывод 5 2" xfId="961"/>
    <cellStyle name="Вывод 5_46EE.2011(v1.0)" xfId="962"/>
    <cellStyle name="Вывод 6" xfId="963"/>
    <cellStyle name="Вывод 6 2" xfId="964"/>
    <cellStyle name="Вывод 6_46EE.2011(v1.0)" xfId="965"/>
    <cellStyle name="Вывод 7" xfId="966"/>
    <cellStyle name="Вывод 7 2" xfId="967"/>
    <cellStyle name="Вывод 7_46EE.2011(v1.0)" xfId="968"/>
    <cellStyle name="Вывод 8" xfId="969"/>
    <cellStyle name="Вывод 8 2" xfId="970"/>
    <cellStyle name="Вывод 8_46EE.2011(v1.0)" xfId="971"/>
    <cellStyle name="Вывод 9" xfId="972"/>
    <cellStyle name="Вывод 9 2" xfId="973"/>
    <cellStyle name="Вывод 9_46EE.2011(v1.0)" xfId="974"/>
    <cellStyle name="Вычисление" xfId="975"/>
    <cellStyle name="Вычисление 2" xfId="976"/>
    <cellStyle name="Вычисление 2 2" xfId="977"/>
    <cellStyle name="Вычисление 2_46EE.2011(v1.0)" xfId="978"/>
    <cellStyle name="Вычисление 3" xfId="979"/>
    <cellStyle name="Вычисление 3 2" xfId="980"/>
    <cellStyle name="Вычисление 3_46EE.2011(v1.0)" xfId="981"/>
    <cellStyle name="Вычисление 4" xfId="982"/>
    <cellStyle name="Вычисление 4 2" xfId="983"/>
    <cellStyle name="Вычисление 4_46EE.2011(v1.0)" xfId="984"/>
    <cellStyle name="Вычисление 5" xfId="985"/>
    <cellStyle name="Вычисление 5 2" xfId="986"/>
    <cellStyle name="Вычисление 5_46EE.2011(v1.0)" xfId="987"/>
    <cellStyle name="Вычисление 6" xfId="988"/>
    <cellStyle name="Вычисление 6 2" xfId="989"/>
    <cellStyle name="Вычисление 6_46EE.2011(v1.0)" xfId="990"/>
    <cellStyle name="Вычисление 7" xfId="991"/>
    <cellStyle name="Вычисление 7 2" xfId="992"/>
    <cellStyle name="Вычисление 7_46EE.2011(v1.0)" xfId="993"/>
    <cellStyle name="Вычисление 8" xfId="994"/>
    <cellStyle name="Вычисление 8 2" xfId="995"/>
    <cellStyle name="Вычисление 8_46EE.2011(v1.0)" xfId="996"/>
    <cellStyle name="Вычисление 9" xfId="997"/>
    <cellStyle name="Вычисление 9 2" xfId="998"/>
    <cellStyle name="Вычисление 9_46EE.2011(v1.0)" xfId="999"/>
    <cellStyle name="Гиперссылка" xfId="1000" builtinId="8"/>
    <cellStyle name="Гиперссылка 2" xfId="1001"/>
    <cellStyle name="Гиперссылка 3" xfId="1002"/>
    <cellStyle name="ДАТА" xfId="1003"/>
    <cellStyle name="ДАТА 2" xfId="1004"/>
    <cellStyle name="ДАТА 3" xfId="1005"/>
    <cellStyle name="ДАТА 4" xfId="1006"/>
    <cellStyle name="ДАТА 5" xfId="1007"/>
    <cellStyle name="ДАТА 6" xfId="1008"/>
    <cellStyle name="ДАТА 7" xfId="1009"/>
    <cellStyle name="ДАТА 8" xfId="1010"/>
    <cellStyle name="ДАТА 9" xfId="1011"/>
    <cellStyle name="ДАТА_1" xfId="1012"/>
    <cellStyle name="Денежный 2" xfId="1013"/>
    <cellStyle name="Денежный 2 2" xfId="1014"/>
    <cellStyle name="Денежный 2_OREP.KU.2011.MONTHLY.02(v0.1)" xfId="1015"/>
    <cellStyle name="Заголовок" xfId="1016"/>
    <cellStyle name="Заголовок 1" xfId="1017"/>
    <cellStyle name="Заголовок 1 2" xfId="1018"/>
    <cellStyle name="Заголовок 1 2 2" xfId="1019"/>
    <cellStyle name="Заголовок 1 2_46EE.2011(v1.0)" xfId="1020"/>
    <cellStyle name="Заголовок 1 3" xfId="1021"/>
    <cellStyle name="Заголовок 1 3 2" xfId="1022"/>
    <cellStyle name="Заголовок 1 3_46EE.2011(v1.0)" xfId="1023"/>
    <cellStyle name="Заголовок 1 4" xfId="1024"/>
    <cellStyle name="Заголовок 1 4 2" xfId="1025"/>
    <cellStyle name="Заголовок 1 4_46EE.2011(v1.0)" xfId="1026"/>
    <cellStyle name="Заголовок 1 5" xfId="1027"/>
    <cellStyle name="Заголовок 1 5 2" xfId="1028"/>
    <cellStyle name="Заголовок 1 5_46EE.2011(v1.0)" xfId="1029"/>
    <cellStyle name="Заголовок 1 6" xfId="1030"/>
    <cellStyle name="Заголовок 1 6 2" xfId="1031"/>
    <cellStyle name="Заголовок 1 6_46EE.2011(v1.0)" xfId="1032"/>
    <cellStyle name="Заголовок 1 7" xfId="1033"/>
    <cellStyle name="Заголовок 1 7 2" xfId="1034"/>
    <cellStyle name="Заголовок 1 7_46EE.2011(v1.0)" xfId="1035"/>
    <cellStyle name="Заголовок 1 8" xfId="1036"/>
    <cellStyle name="Заголовок 1 8 2" xfId="1037"/>
    <cellStyle name="Заголовок 1 8_46EE.2011(v1.0)" xfId="1038"/>
    <cellStyle name="Заголовок 1 9" xfId="1039"/>
    <cellStyle name="Заголовок 1 9 2" xfId="1040"/>
    <cellStyle name="Заголовок 1 9_46EE.2011(v1.0)" xfId="1041"/>
    <cellStyle name="Заголовок 2" xfId="1042"/>
    <cellStyle name="Заголовок 2 2" xfId="1043"/>
    <cellStyle name="Заголовок 2 2 2" xfId="1044"/>
    <cellStyle name="Заголовок 2 2_46EE.2011(v1.0)" xfId="1045"/>
    <cellStyle name="Заголовок 2 3" xfId="1046"/>
    <cellStyle name="Заголовок 2 3 2" xfId="1047"/>
    <cellStyle name="Заголовок 2 3_46EE.2011(v1.0)" xfId="1048"/>
    <cellStyle name="Заголовок 2 4" xfId="1049"/>
    <cellStyle name="Заголовок 2 4 2" xfId="1050"/>
    <cellStyle name="Заголовок 2 4_46EE.2011(v1.0)" xfId="1051"/>
    <cellStyle name="Заголовок 2 5" xfId="1052"/>
    <cellStyle name="Заголовок 2 5 2" xfId="1053"/>
    <cellStyle name="Заголовок 2 5_46EE.2011(v1.0)" xfId="1054"/>
    <cellStyle name="Заголовок 2 6" xfId="1055"/>
    <cellStyle name="Заголовок 2 6 2" xfId="1056"/>
    <cellStyle name="Заголовок 2 6_46EE.2011(v1.0)" xfId="1057"/>
    <cellStyle name="Заголовок 2 7" xfId="1058"/>
    <cellStyle name="Заголовок 2 7 2" xfId="1059"/>
    <cellStyle name="Заголовок 2 7_46EE.2011(v1.0)" xfId="1060"/>
    <cellStyle name="Заголовок 2 8" xfId="1061"/>
    <cellStyle name="Заголовок 2 8 2" xfId="1062"/>
    <cellStyle name="Заголовок 2 8_46EE.2011(v1.0)" xfId="1063"/>
    <cellStyle name="Заголовок 2 9" xfId="1064"/>
    <cellStyle name="Заголовок 2 9 2" xfId="1065"/>
    <cellStyle name="Заголовок 2 9_46EE.2011(v1.0)" xfId="1066"/>
    <cellStyle name="Заголовок 3" xfId="1067"/>
    <cellStyle name="Заголовок 3 2" xfId="1068"/>
    <cellStyle name="Заголовок 3 2 2" xfId="1069"/>
    <cellStyle name="Заголовок 3 2_46EE.2011(v1.0)" xfId="1070"/>
    <cellStyle name="Заголовок 3 3" xfId="1071"/>
    <cellStyle name="Заголовок 3 3 2" xfId="1072"/>
    <cellStyle name="Заголовок 3 3_46EE.2011(v1.0)" xfId="1073"/>
    <cellStyle name="Заголовок 3 4" xfId="1074"/>
    <cellStyle name="Заголовок 3 4 2" xfId="1075"/>
    <cellStyle name="Заголовок 3 4_46EE.2011(v1.0)" xfId="1076"/>
    <cellStyle name="Заголовок 3 5" xfId="1077"/>
    <cellStyle name="Заголовок 3 5 2" xfId="1078"/>
    <cellStyle name="Заголовок 3 5_46EE.2011(v1.0)" xfId="1079"/>
    <cellStyle name="Заголовок 3 6" xfId="1080"/>
    <cellStyle name="Заголовок 3 6 2" xfId="1081"/>
    <cellStyle name="Заголовок 3 6_46EE.2011(v1.0)" xfId="1082"/>
    <cellStyle name="Заголовок 3 7" xfId="1083"/>
    <cellStyle name="Заголовок 3 7 2" xfId="1084"/>
    <cellStyle name="Заголовок 3 7_46EE.2011(v1.0)" xfId="1085"/>
    <cellStyle name="Заголовок 3 8" xfId="1086"/>
    <cellStyle name="Заголовок 3 8 2" xfId="1087"/>
    <cellStyle name="Заголовок 3 8_46EE.2011(v1.0)" xfId="1088"/>
    <cellStyle name="Заголовок 3 9" xfId="1089"/>
    <cellStyle name="Заголовок 3 9 2" xfId="1090"/>
    <cellStyle name="Заголовок 3 9_46EE.2011(v1.0)" xfId="1091"/>
    <cellStyle name="Заголовок 4" xfId="1092"/>
    <cellStyle name="Заголовок 4 2" xfId="1093"/>
    <cellStyle name="Заголовок 4 2 2" xfId="1094"/>
    <cellStyle name="Заголовок 4 3" xfId="1095"/>
    <cellStyle name="Заголовок 4 3 2" xfId="1096"/>
    <cellStyle name="Заголовок 4 4" xfId="1097"/>
    <cellStyle name="Заголовок 4 4 2" xfId="1098"/>
    <cellStyle name="Заголовок 4 5" xfId="1099"/>
    <cellStyle name="Заголовок 4 5 2" xfId="1100"/>
    <cellStyle name="Заголовок 4 6" xfId="1101"/>
    <cellStyle name="Заголовок 4 6 2" xfId="1102"/>
    <cellStyle name="Заголовок 4 7" xfId="1103"/>
    <cellStyle name="Заголовок 4 7 2" xfId="1104"/>
    <cellStyle name="Заголовок 4 8" xfId="1105"/>
    <cellStyle name="Заголовок 4 8 2" xfId="1106"/>
    <cellStyle name="Заголовок 4 9" xfId="1107"/>
    <cellStyle name="Заголовок 4 9 2" xfId="1108"/>
    <cellStyle name="ЗАГОЛОВОК1" xfId="1109"/>
    <cellStyle name="ЗАГОЛОВОК2" xfId="1110"/>
    <cellStyle name="ЗаголовокСтолбца" xfId="1111"/>
    <cellStyle name="Защитный" xfId="1112"/>
    <cellStyle name="Значение" xfId="1113"/>
    <cellStyle name="Зоголовок" xfId="1114"/>
    <cellStyle name="Итог" xfId="1115"/>
    <cellStyle name="Итог 2" xfId="1116"/>
    <cellStyle name="Итог 2 2" xfId="1117"/>
    <cellStyle name="Итог 2_46EE.2011(v1.0)" xfId="1118"/>
    <cellStyle name="Итог 3" xfId="1119"/>
    <cellStyle name="Итог 3 2" xfId="1120"/>
    <cellStyle name="Итог 3_46EE.2011(v1.0)" xfId="1121"/>
    <cellStyle name="Итог 4" xfId="1122"/>
    <cellStyle name="Итог 4 2" xfId="1123"/>
    <cellStyle name="Итог 4_46EE.2011(v1.0)" xfId="1124"/>
    <cellStyle name="Итог 5" xfId="1125"/>
    <cellStyle name="Итог 5 2" xfId="1126"/>
    <cellStyle name="Итог 5_46EE.2011(v1.0)" xfId="1127"/>
    <cellStyle name="Итог 6" xfId="1128"/>
    <cellStyle name="Итог 6 2" xfId="1129"/>
    <cellStyle name="Итог 6_46EE.2011(v1.0)" xfId="1130"/>
    <cellStyle name="Итог 7" xfId="1131"/>
    <cellStyle name="Итог 7 2" xfId="1132"/>
    <cellStyle name="Итог 7_46EE.2011(v1.0)" xfId="1133"/>
    <cellStyle name="Итог 8" xfId="1134"/>
    <cellStyle name="Итог 8 2" xfId="1135"/>
    <cellStyle name="Итог 8_46EE.2011(v1.0)" xfId="1136"/>
    <cellStyle name="Итог 9" xfId="1137"/>
    <cellStyle name="Итог 9 2" xfId="1138"/>
    <cellStyle name="Итог 9_46EE.2011(v1.0)" xfId="1139"/>
    <cellStyle name="Итого" xfId="1140"/>
    <cellStyle name="ИТОГОВЫЙ" xfId="1141"/>
    <cellStyle name="ИТОГОВЫЙ 2" xfId="1142"/>
    <cellStyle name="ИТОГОВЫЙ 3" xfId="1143"/>
    <cellStyle name="ИТОГОВЫЙ 4" xfId="1144"/>
    <cellStyle name="ИТОГОВЫЙ 5" xfId="1145"/>
    <cellStyle name="ИТОГОВЫЙ 6" xfId="1146"/>
    <cellStyle name="ИТОГОВЫЙ 7" xfId="1147"/>
    <cellStyle name="ИТОГОВЫЙ 8" xfId="1148"/>
    <cellStyle name="ИТОГОВЫЙ 9" xfId="1149"/>
    <cellStyle name="ИТОГОВЫЙ_1" xfId="1150"/>
    <cellStyle name="Контрольная ячейка" xfId="1151"/>
    <cellStyle name="Контрольная ячейка 2" xfId="1152"/>
    <cellStyle name="Контрольная ячейка 2 2" xfId="1153"/>
    <cellStyle name="Контрольная ячейка 2_46EE.2011(v1.0)" xfId="1154"/>
    <cellStyle name="Контрольная ячейка 3" xfId="1155"/>
    <cellStyle name="Контрольная ячейка 3 2" xfId="1156"/>
    <cellStyle name="Контрольная ячейка 3_46EE.2011(v1.0)" xfId="1157"/>
    <cellStyle name="Контрольная ячейка 4" xfId="1158"/>
    <cellStyle name="Контрольная ячейка 4 2" xfId="1159"/>
    <cellStyle name="Контрольная ячейка 4_46EE.2011(v1.0)" xfId="1160"/>
    <cellStyle name="Контрольная ячейка 5" xfId="1161"/>
    <cellStyle name="Контрольная ячейка 5 2" xfId="1162"/>
    <cellStyle name="Контрольная ячейка 5_46EE.2011(v1.0)" xfId="1163"/>
    <cellStyle name="Контрольная ячейка 6" xfId="1164"/>
    <cellStyle name="Контрольная ячейка 6 2" xfId="1165"/>
    <cellStyle name="Контрольная ячейка 6_46EE.2011(v1.0)" xfId="1166"/>
    <cellStyle name="Контрольная ячейка 7" xfId="1167"/>
    <cellStyle name="Контрольная ячейка 7 2" xfId="1168"/>
    <cellStyle name="Контрольная ячейка 7_46EE.2011(v1.0)" xfId="1169"/>
    <cellStyle name="Контрольная ячейка 8" xfId="1170"/>
    <cellStyle name="Контрольная ячейка 8 2" xfId="1171"/>
    <cellStyle name="Контрольная ячейка 8_46EE.2011(v1.0)" xfId="1172"/>
    <cellStyle name="Контрольная ячейка 9" xfId="1173"/>
    <cellStyle name="Контрольная ячейка 9 2" xfId="1174"/>
    <cellStyle name="Контрольная ячейка 9_46EE.2011(v1.0)" xfId="1175"/>
    <cellStyle name="Мой заголовок" xfId="1176"/>
    <cellStyle name="Мой заголовок листа" xfId="1177"/>
    <cellStyle name="Мои наименования показателей" xfId="1178"/>
    <cellStyle name="Мои наименования показателей 2" xfId="1179"/>
    <cellStyle name="Мои наименования показателей 2 2" xfId="1180"/>
    <cellStyle name="Мои наименования показателей 2 3" xfId="1181"/>
    <cellStyle name="Мои наименования показателей 2 4" xfId="1182"/>
    <cellStyle name="Мои наименования показателей 2 5" xfId="1183"/>
    <cellStyle name="Мои наименования показателей 2 6" xfId="1184"/>
    <cellStyle name="Мои наименования показателей 2 7" xfId="1185"/>
    <cellStyle name="Мои наименования показателей 2 8" xfId="1186"/>
    <cellStyle name="Мои наименования показателей 2 9" xfId="1187"/>
    <cellStyle name="Мои наименования показателей 2_1" xfId="1188"/>
    <cellStyle name="Мои наименования показателей 3" xfId="1189"/>
    <cellStyle name="Мои наименования показателей 3 2" xfId="1190"/>
    <cellStyle name="Мои наименования показателей 3 3" xfId="1191"/>
    <cellStyle name="Мои наименования показателей 3 4" xfId="1192"/>
    <cellStyle name="Мои наименования показателей 3 5" xfId="1193"/>
    <cellStyle name="Мои наименования показателей 3 6" xfId="1194"/>
    <cellStyle name="Мои наименования показателей 3 7" xfId="1195"/>
    <cellStyle name="Мои наименования показателей 3 8" xfId="1196"/>
    <cellStyle name="Мои наименования показателей 3 9" xfId="1197"/>
    <cellStyle name="Мои наименования показателей 3_1" xfId="1198"/>
    <cellStyle name="Мои наименования показателей 4" xfId="1199"/>
    <cellStyle name="Мои наименования показателей 4 2" xfId="1200"/>
    <cellStyle name="Мои наименования показателей 4 3" xfId="1201"/>
    <cellStyle name="Мои наименования показателей 4 4" xfId="1202"/>
    <cellStyle name="Мои наименования показателей 4 5" xfId="1203"/>
    <cellStyle name="Мои наименования показателей 4 6" xfId="1204"/>
    <cellStyle name="Мои наименования показателей 4 7" xfId="1205"/>
    <cellStyle name="Мои наименования показателей 4 8" xfId="1206"/>
    <cellStyle name="Мои наименования показателей 4 9" xfId="1207"/>
    <cellStyle name="Мои наименования показателей 4_1" xfId="1208"/>
    <cellStyle name="Мои наименования показателей 5" xfId="1209"/>
    <cellStyle name="Мои наименования показателей 5 2" xfId="1210"/>
    <cellStyle name="Мои наименования показателей 5 3" xfId="1211"/>
    <cellStyle name="Мои наименования показателей 5 4" xfId="1212"/>
    <cellStyle name="Мои наименования показателей 5 5" xfId="1213"/>
    <cellStyle name="Мои наименования показателей 5 6" xfId="1214"/>
    <cellStyle name="Мои наименования показателей 5 7" xfId="1215"/>
    <cellStyle name="Мои наименования показателей 5 8" xfId="1216"/>
    <cellStyle name="Мои наименования показателей 5 9" xfId="1217"/>
    <cellStyle name="Мои наименования показателей 5_1" xfId="1218"/>
    <cellStyle name="Мои наименования показателей 6" xfId="1219"/>
    <cellStyle name="Мои наименования показателей 6 2" xfId="1220"/>
    <cellStyle name="Мои наименования показателей 6_46EE.2011(v1.0)" xfId="1221"/>
    <cellStyle name="Мои наименования показателей 7" xfId="1222"/>
    <cellStyle name="Мои наименования показателей 7 2" xfId="1223"/>
    <cellStyle name="Мои наименования показателей 7_46EE.2011(v1.0)" xfId="1224"/>
    <cellStyle name="Мои наименования показателей 8" xfId="1225"/>
    <cellStyle name="Мои наименования показателей 8 2" xfId="1226"/>
    <cellStyle name="Мои наименования показателей 8_46EE.2011(v1.0)" xfId="1227"/>
    <cellStyle name="Мои наименования показателей_46EE.2011" xfId="1228"/>
    <cellStyle name="назв фил" xfId="1229"/>
    <cellStyle name="Название" xfId="1230"/>
    <cellStyle name="Название 2" xfId="1231"/>
    <cellStyle name="Название 2 2" xfId="1232"/>
    <cellStyle name="Название 3" xfId="1233"/>
    <cellStyle name="Название 3 2" xfId="1234"/>
    <cellStyle name="Название 4" xfId="1235"/>
    <cellStyle name="Название 4 2" xfId="1236"/>
    <cellStyle name="Название 5" xfId="1237"/>
    <cellStyle name="Название 5 2" xfId="1238"/>
    <cellStyle name="Название 6" xfId="1239"/>
    <cellStyle name="Название 6 2" xfId="1240"/>
    <cellStyle name="Название 7" xfId="1241"/>
    <cellStyle name="Название 7 2" xfId="1242"/>
    <cellStyle name="Название 8" xfId="1243"/>
    <cellStyle name="Название 8 2" xfId="1244"/>
    <cellStyle name="Название 9" xfId="1245"/>
    <cellStyle name="Название 9 2" xfId="1246"/>
    <cellStyle name="Нейтральный" xfId="1247"/>
    <cellStyle name="Нейтральный 2" xfId="1248"/>
    <cellStyle name="Нейтральный 2 2" xfId="1249"/>
    <cellStyle name="Нейтральный 3" xfId="1250"/>
    <cellStyle name="Нейтральный 3 2" xfId="1251"/>
    <cellStyle name="Нейтральный 4" xfId="1252"/>
    <cellStyle name="Нейтральный 4 2" xfId="1253"/>
    <cellStyle name="Нейтральный 5" xfId="1254"/>
    <cellStyle name="Нейтральный 5 2" xfId="1255"/>
    <cellStyle name="Нейтральный 6" xfId="1256"/>
    <cellStyle name="Нейтральный 6 2" xfId="1257"/>
    <cellStyle name="Нейтральный 7" xfId="1258"/>
    <cellStyle name="Нейтральный 7 2" xfId="1259"/>
    <cellStyle name="Нейтральный 8" xfId="1260"/>
    <cellStyle name="Нейтральный 8 2" xfId="1261"/>
    <cellStyle name="Нейтральный 9" xfId="1262"/>
    <cellStyle name="Нейтральный 9 2" xfId="1263"/>
    <cellStyle name="Обычный" xfId="0" builtinId="0"/>
    <cellStyle name="Обычный 10" xfId="1264"/>
    <cellStyle name="Обычный 11" xfId="1265"/>
    <cellStyle name="Обычный 2" xfId="1266"/>
    <cellStyle name="Обычный 2 2" xfId="1267"/>
    <cellStyle name="Обычный 2 2 2" xfId="1268"/>
    <cellStyle name="Обычный 2 2 3" xfId="1269"/>
    <cellStyle name="Обычный 2 2_46EE.2011(v1.0)" xfId="1270"/>
    <cellStyle name="Обычный 2 3" xfId="1271"/>
    <cellStyle name="Обычный 2 3 2" xfId="1272"/>
    <cellStyle name="Обычный 2 3 3" xfId="1273"/>
    <cellStyle name="Обычный 2 3_46EE.2011(v1.0)" xfId="1274"/>
    <cellStyle name="Обычный 2 4" xfId="1275"/>
    <cellStyle name="Обычный 2 4 2" xfId="1276"/>
    <cellStyle name="Обычный 2 4 3" xfId="1277"/>
    <cellStyle name="Обычный 2 4_46EE.2011(v1.0)" xfId="1278"/>
    <cellStyle name="Обычный 2 5" xfId="1279"/>
    <cellStyle name="Обычный 2 5 2" xfId="1280"/>
    <cellStyle name="Обычный 2 5 3" xfId="1281"/>
    <cellStyle name="Обычный 2 5_46EE.2011(v1.0)" xfId="1282"/>
    <cellStyle name="Обычный 2 6" xfId="1283"/>
    <cellStyle name="Обычный 2 6 2" xfId="1284"/>
    <cellStyle name="Обычный 2 6 3" xfId="1285"/>
    <cellStyle name="Обычный 2 6_46EE.2011(v1.0)" xfId="1286"/>
    <cellStyle name="Обычный 2 7" xfId="1287"/>
    <cellStyle name="Обычный 2_1" xfId="1288"/>
    <cellStyle name="Обычный 3" xfId="1289"/>
    <cellStyle name="Обычный 4" xfId="1290"/>
    <cellStyle name="Обычный 4 2" xfId="1291"/>
    <cellStyle name="Обычный 4 2 2" xfId="1292"/>
    <cellStyle name="Обычный 4 2_BALANCE.WARM.2011YEAR(v1.5)" xfId="1293"/>
    <cellStyle name="Обычный 4_EE.20.MET.SVOD.2.73_v0.1" xfId="1294"/>
    <cellStyle name="Обычный 5" xfId="1295"/>
    <cellStyle name="Обычный 6" xfId="1296"/>
    <cellStyle name="Обычный 7" xfId="1297"/>
    <cellStyle name="Обычный 8" xfId="1298"/>
    <cellStyle name="Обычный 9" xfId="1299"/>
    <cellStyle name="Обычный_46EE(v6.1.1)" xfId="1300"/>
    <cellStyle name="Обычный_MON.ENERGY.EFFECT.2010(v1.0)" xfId="1301"/>
    <cellStyle name="Обычный_PREDEL.JKH.2010(v1.3)" xfId="1302"/>
    <cellStyle name="Обычный_ЖКУ_проект3" xfId="1303"/>
    <cellStyle name="Обычный_ЖКУ_проект3 2" xfId="1304"/>
    <cellStyle name="Обычный_Копия Факт по месяцам - сети (на оформление)" xfId="1305"/>
    <cellStyle name="Обычный_Котёл Сети" xfId="1306"/>
    <cellStyle name="Обычный_Котёл Сети_Форма 46 - передача" xfId="1307"/>
    <cellStyle name="Обычный_Форма 22 ЖКХ" xfId="1308"/>
    <cellStyle name="Плохой" xfId="1309"/>
    <cellStyle name="Плохой 2" xfId="1310"/>
    <cellStyle name="Плохой 2 2" xfId="1311"/>
    <cellStyle name="Плохой 3" xfId="1312"/>
    <cellStyle name="Плохой 3 2" xfId="1313"/>
    <cellStyle name="Плохой 4" xfId="1314"/>
    <cellStyle name="Плохой 4 2" xfId="1315"/>
    <cellStyle name="Плохой 5" xfId="1316"/>
    <cellStyle name="Плохой 5 2" xfId="1317"/>
    <cellStyle name="Плохой 6" xfId="1318"/>
    <cellStyle name="Плохой 6 2" xfId="1319"/>
    <cellStyle name="Плохой 7" xfId="1320"/>
    <cellStyle name="Плохой 7 2" xfId="1321"/>
    <cellStyle name="Плохой 8" xfId="1322"/>
    <cellStyle name="Плохой 8 2" xfId="1323"/>
    <cellStyle name="Плохой 9" xfId="1324"/>
    <cellStyle name="Плохой 9 2" xfId="1325"/>
    <cellStyle name="По центру с переносом" xfId="1326"/>
    <cellStyle name="По ширине с переносом" xfId="1327"/>
    <cellStyle name="Поле ввода" xfId="1328"/>
    <cellStyle name="Пояснение" xfId="1329"/>
    <cellStyle name="Пояснение 2" xfId="1330"/>
    <cellStyle name="Пояснение 2 2" xfId="1331"/>
    <cellStyle name="Пояснение 3" xfId="1332"/>
    <cellStyle name="Пояснение 3 2" xfId="1333"/>
    <cellStyle name="Пояснение 4" xfId="1334"/>
    <cellStyle name="Пояснение 4 2" xfId="1335"/>
    <cellStyle name="Пояснение 5" xfId="1336"/>
    <cellStyle name="Пояснение 5 2" xfId="1337"/>
    <cellStyle name="Пояснение 6" xfId="1338"/>
    <cellStyle name="Пояснение 6 2" xfId="1339"/>
    <cellStyle name="Пояснение 7" xfId="1340"/>
    <cellStyle name="Пояснение 7 2" xfId="1341"/>
    <cellStyle name="Пояснение 8" xfId="1342"/>
    <cellStyle name="Пояснение 8 2" xfId="1343"/>
    <cellStyle name="Пояснение 9" xfId="1344"/>
    <cellStyle name="Пояснение 9 2" xfId="1345"/>
    <cellStyle name="Примечание" xfId="1346"/>
    <cellStyle name="Примечание 10" xfId="1347"/>
    <cellStyle name="Примечание 10 2" xfId="1348"/>
    <cellStyle name="Примечание 10_46EE.2011(v1.0)" xfId="1349"/>
    <cellStyle name="Примечание 11" xfId="1350"/>
    <cellStyle name="Примечание 11 2" xfId="1351"/>
    <cellStyle name="Примечание 11_46EE.2011(v1.0)" xfId="1352"/>
    <cellStyle name="Примечание 12" xfId="1353"/>
    <cellStyle name="Примечание 12 2" xfId="1354"/>
    <cellStyle name="Примечание 12_46EE.2011(v1.0)" xfId="1355"/>
    <cellStyle name="Примечание 2" xfId="1356"/>
    <cellStyle name="Примечание 2 2" xfId="1357"/>
    <cellStyle name="Примечание 2 3" xfId="1358"/>
    <cellStyle name="Примечание 2 4" xfId="1359"/>
    <cellStyle name="Примечание 2 5" xfId="1360"/>
    <cellStyle name="Примечание 2 6" xfId="1361"/>
    <cellStyle name="Примечание 2 7" xfId="1362"/>
    <cellStyle name="Примечание 2 8" xfId="1363"/>
    <cellStyle name="Примечание 2 9" xfId="1364"/>
    <cellStyle name="Примечание 2_46EE.2011(v1.0)" xfId="1365"/>
    <cellStyle name="Примечание 3" xfId="1366"/>
    <cellStyle name="Примечание 3 2" xfId="1367"/>
    <cellStyle name="Примечание 3 3" xfId="1368"/>
    <cellStyle name="Примечание 3 4" xfId="1369"/>
    <cellStyle name="Примечание 3 5" xfId="1370"/>
    <cellStyle name="Примечание 3 6" xfId="1371"/>
    <cellStyle name="Примечание 3 7" xfId="1372"/>
    <cellStyle name="Примечание 3 8" xfId="1373"/>
    <cellStyle name="Примечание 3 9" xfId="1374"/>
    <cellStyle name="Примечание 3_46EE.2011(v1.0)" xfId="1375"/>
    <cellStyle name="Примечание 4" xfId="1376"/>
    <cellStyle name="Примечание 4 2" xfId="1377"/>
    <cellStyle name="Примечание 4 3" xfId="1378"/>
    <cellStyle name="Примечание 4 4" xfId="1379"/>
    <cellStyle name="Примечание 4 5" xfId="1380"/>
    <cellStyle name="Примечание 4 6" xfId="1381"/>
    <cellStyle name="Примечание 4 7" xfId="1382"/>
    <cellStyle name="Примечание 4 8" xfId="1383"/>
    <cellStyle name="Примечание 4 9" xfId="1384"/>
    <cellStyle name="Примечание 4_46EE.2011(v1.0)" xfId="1385"/>
    <cellStyle name="Примечание 5" xfId="1386"/>
    <cellStyle name="Примечание 5 2" xfId="1387"/>
    <cellStyle name="Примечание 5 3" xfId="1388"/>
    <cellStyle name="Примечание 5 4" xfId="1389"/>
    <cellStyle name="Примечание 5 5" xfId="1390"/>
    <cellStyle name="Примечание 5 6" xfId="1391"/>
    <cellStyle name="Примечание 5 7" xfId="1392"/>
    <cellStyle name="Примечание 5 8" xfId="1393"/>
    <cellStyle name="Примечание 5 9" xfId="1394"/>
    <cellStyle name="Примечание 5_46EE.2011(v1.0)" xfId="1395"/>
    <cellStyle name="Примечание 6" xfId="1396"/>
    <cellStyle name="Примечание 6 2" xfId="1397"/>
    <cellStyle name="Примечание 6_46EE.2011(v1.0)" xfId="1398"/>
    <cellStyle name="Примечание 7" xfId="1399"/>
    <cellStyle name="Примечание 7 2" xfId="1400"/>
    <cellStyle name="Примечание 7_46EE.2011(v1.0)" xfId="1401"/>
    <cellStyle name="Примечание 8" xfId="1402"/>
    <cellStyle name="Примечание 8 2" xfId="1403"/>
    <cellStyle name="Примечание 8_46EE.2011(v1.0)" xfId="1404"/>
    <cellStyle name="Примечание 9" xfId="1405"/>
    <cellStyle name="Примечание 9 2" xfId="1406"/>
    <cellStyle name="Примечание 9_46EE.2011(v1.0)" xfId="1407"/>
    <cellStyle name="Примечание_Обновленный шаблон - Сбыт 23.06" xfId="1408"/>
    <cellStyle name="Процентный 10" xfId="1409"/>
    <cellStyle name="Процентный 2" xfId="1410"/>
    <cellStyle name="Процентный 2 2" xfId="1411"/>
    <cellStyle name="Процентный 2 3" xfId="1412"/>
    <cellStyle name="Процентный 3" xfId="1413"/>
    <cellStyle name="Процентный 4" xfId="1414"/>
    <cellStyle name="Процентный 5" xfId="1415"/>
    <cellStyle name="Процентный 9" xfId="1416"/>
    <cellStyle name="Связанная ячейка" xfId="1417"/>
    <cellStyle name="Связанная ячейка 2" xfId="1418"/>
    <cellStyle name="Связанная ячейка 2 2" xfId="1419"/>
    <cellStyle name="Связанная ячейка 2_46EE.2011(v1.0)" xfId="1420"/>
    <cellStyle name="Связанная ячейка 3" xfId="1421"/>
    <cellStyle name="Связанная ячейка 3 2" xfId="1422"/>
    <cellStyle name="Связанная ячейка 3_46EE.2011(v1.0)" xfId="1423"/>
    <cellStyle name="Связанная ячейка 4" xfId="1424"/>
    <cellStyle name="Связанная ячейка 4 2" xfId="1425"/>
    <cellStyle name="Связанная ячейка 4_46EE.2011(v1.0)" xfId="1426"/>
    <cellStyle name="Связанная ячейка 5" xfId="1427"/>
    <cellStyle name="Связанная ячейка 5 2" xfId="1428"/>
    <cellStyle name="Связанная ячейка 5_46EE.2011(v1.0)" xfId="1429"/>
    <cellStyle name="Связанная ячейка 6" xfId="1430"/>
    <cellStyle name="Связанная ячейка 6 2" xfId="1431"/>
    <cellStyle name="Связанная ячейка 6_46EE.2011(v1.0)" xfId="1432"/>
    <cellStyle name="Связанная ячейка 7" xfId="1433"/>
    <cellStyle name="Связанная ячейка 7 2" xfId="1434"/>
    <cellStyle name="Связанная ячейка 7_46EE.2011(v1.0)" xfId="1435"/>
    <cellStyle name="Связанная ячейка 8" xfId="1436"/>
    <cellStyle name="Связанная ячейка 8 2" xfId="1437"/>
    <cellStyle name="Связанная ячейка 8_46EE.2011(v1.0)" xfId="1438"/>
    <cellStyle name="Связанная ячейка 9" xfId="1439"/>
    <cellStyle name="Связанная ячейка 9 2" xfId="1440"/>
    <cellStyle name="Связанная ячейка 9_46EE.2011(v1.0)" xfId="1441"/>
    <cellStyle name="Стиль 1" xfId="1442"/>
    <cellStyle name="Стиль 1 2" xfId="1443"/>
    <cellStyle name="Стиль 1 2 2" xfId="1444"/>
    <cellStyle name="ТЕКСТ" xfId="1445"/>
    <cellStyle name="ТЕКСТ 2" xfId="1446"/>
    <cellStyle name="ТЕКСТ 3" xfId="1447"/>
    <cellStyle name="ТЕКСТ 4" xfId="1448"/>
    <cellStyle name="ТЕКСТ 5" xfId="1449"/>
    <cellStyle name="ТЕКСТ 6" xfId="1450"/>
    <cellStyle name="ТЕКСТ 7" xfId="1451"/>
    <cellStyle name="ТЕКСТ 8" xfId="1452"/>
    <cellStyle name="ТЕКСТ 9" xfId="1453"/>
    <cellStyle name="Текст предупреждения" xfId="1454"/>
    <cellStyle name="Текст предупреждения 2" xfId="1455"/>
    <cellStyle name="Текст предупреждения 2 2" xfId="1456"/>
    <cellStyle name="Текст предупреждения 3" xfId="1457"/>
    <cellStyle name="Текст предупреждения 3 2" xfId="1458"/>
    <cellStyle name="Текст предупреждения 4" xfId="1459"/>
    <cellStyle name="Текст предупреждения 4 2" xfId="1460"/>
    <cellStyle name="Текст предупреждения 5" xfId="1461"/>
    <cellStyle name="Текст предупреждения 5 2" xfId="1462"/>
    <cellStyle name="Текст предупреждения 6" xfId="1463"/>
    <cellStyle name="Текст предупреждения 6 2" xfId="1464"/>
    <cellStyle name="Текст предупреждения 7" xfId="1465"/>
    <cellStyle name="Текст предупреждения 7 2" xfId="1466"/>
    <cellStyle name="Текст предупреждения 8" xfId="1467"/>
    <cellStyle name="Текст предупреждения 8 2" xfId="1468"/>
    <cellStyle name="Текст предупреждения 9" xfId="1469"/>
    <cellStyle name="Текст предупреждения 9 2" xfId="1470"/>
    <cellStyle name="Текстовый" xfId="1471"/>
    <cellStyle name="Текстовый 2" xfId="1472"/>
    <cellStyle name="Текстовый 3" xfId="1473"/>
    <cellStyle name="Текстовый 4" xfId="1474"/>
    <cellStyle name="Текстовый 5" xfId="1475"/>
    <cellStyle name="Текстовый 6" xfId="1476"/>
    <cellStyle name="Текстовый 7" xfId="1477"/>
    <cellStyle name="Текстовый 8" xfId="1478"/>
    <cellStyle name="Текстовый 9" xfId="1479"/>
    <cellStyle name="Текстовый_1" xfId="1480"/>
    <cellStyle name="Тысячи [0]_22гк" xfId="1481"/>
    <cellStyle name="Тысячи_22гк" xfId="1482"/>
    <cellStyle name="ФИКСИРОВАННЫЙ" xfId="1483"/>
    <cellStyle name="ФИКСИРОВАННЫЙ 2" xfId="1484"/>
    <cellStyle name="ФИКСИРОВАННЫЙ 3" xfId="1485"/>
    <cellStyle name="ФИКСИРОВАННЫЙ 4" xfId="1486"/>
    <cellStyle name="ФИКСИРОВАННЫЙ 5" xfId="1487"/>
    <cellStyle name="ФИКСИРОВАННЫЙ 6" xfId="1488"/>
    <cellStyle name="ФИКСИРОВАННЫЙ 7" xfId="1489"/>
    <cellStyle name="ФИКСИРОВАННЫЙ 8" xfId="1490"/>
    <cellStyle name="ФИКСИРОВАННЫЙ 9" xfId="1491"/>
    <cellStyle name="ФИКСИРОВАННЫЙ_1" xfId="1492"/>
    <cellStyle name="Финансовый 2" xfId="1493"/>
    <cellStyle name="Финансовый 2 2" xfId="1494"/>
    <cellStyle name="Финансовый 2 2 2" xfId="1495"/>
    <cellStyle name="Финансовый 2 2_OREP.KU.2011.MONTHLY.02(v0.1)" xfId="1496"/>
    <cellStyle name="Финансовый 2 3" xfId="1497"/>
    <cellStyle name="Финансовый 2_46EE.2011(v1.0)" xfId="1498"/>
    <cellStyle name="Финансовый 3" xfId="1499"/>
    <cellStyle name="Финансовый 3 2" xfId="1500"/>
    <cellStyle name="Финансовый 3_OREP.KU.2011.MONTHLY.02(v0.1)" xfId="1501"/>
    <cellStyle name="Финансовый 4" xfId="1502"/>
    <cellStyle name="Финансовый 6" xfId="1503"/>
    <cellStyle name="Формула" xfId="1504"/>
    <cellStyle name="Формула 2" xfId="1505"/>
    <cellStyle name="Формула_A РТ 2009 Рязаньэнерго" xfId="1506"/>
    <cellStyle name="ФормулаВБ" xfId="1507"/>
    <cellStyle name="ФормулаНаКонтроль" xfId="1508"/>
    <cellStyle name="Хороший" xfId="1509"/>
    <cellStyle name="Хороший 2" xfId="1510"/>
    <cellStyle name="Хороший 2 2" xfId="1511"/>
    <cellStyle name="Хороший 3" xfId="1512"/>
    <cellStyle name="Хороший 3 2" xfId="1513"/>
    <cellStyle name="Хороший 4" xfId="1514"/>
    <cellStyle name="Хороший 4 2" xfId="1515"/>
    <cellStyle name="Хороший 5" xfId="1516"/>
    <cellStyle name="Хороший 5 2" xfId="1517"/>
    <cellStyle name="Хороший 6" xfId="1518"/>
    <cellStyle name="Хороший 6 2" xfId="1519"/>
    <cellStyle name="Хороший 7" xfId="1520"/>
    <cellStyle name="Хороший 7 2" xfId="1521"/>
    <cellStyle name="Хороший 8" xfId="1522"/>
    <cellStyle name="Хороший 8 2" xfId="1523"/>
    <cellStyle name="Хороший 9" xfId="1524"/>
    <cellStyle name="Хороший 9 2" xfId="1525"/>
    <cellStyle name="Цифры по центру с десятыми" xfId="1526"/>
    <cellStyle name="Џђћ–…ќ’ќ›‰" xfId="1527"/>
    <cellStyle name="Шапка таблицы" xfId="152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rivneva/Downloads/&#1103;&#1085;&#1074;&#1072;&#1088;&#1100;%202018%20KOTEL.NET.FACT.3.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86;&#1082;&#1090;&#1103;&#1073;&#1088;&#1100;%202018%20KOTEL.NET.FACT.3.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Gizikova/Desktop/&#1044;&#1086;&#1082;&#1091;&#1084;&#1077;&#1085;&#1090;&#1099;%20&#1043;&#1080;&#1079;&#1080;&#1082;&#1086;&#1074;&#1086;&#1081;/&#1040;&#1085;&#1077;%20&#1050;&#1042;&#1069;&#1055;/&#1054;&#1054;&#1054;%20&#1045;&#1048;&#1040;&#1057;/2018%20&#1050;&#1086;&#1090;&#1077;&#1083;%20&#1085;&#1077;&#1090;%20&#1092;&#1072;&#1082;&#1090;/&#1085;&#1086;&#1103;&#1073;&#1088;&#1100;%20%202018%20KOTEL.NET.FACT.3.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Gizikova/Desktop/&#1044;&#1086;&#1082;&#1091;&#1084;&#1077;&#1085;&#1090;&#1099;%20&#1043;&#1080;&#1079;&#1080;&#1082;&#1086;&#1074;&#1086;&#1081;/&#1040;&#1085;&#1077;%20&#1050;&#1042;&#1069;&#1055;/&#1054;&#1054;&#1054;%20&#1045;&#1048;&#1040;&#1057;/2018%20&#1050;&#1086;&#1090;&#1077;&#1083;%20&#1085;&#1077;&#1090;%20&#1092;&#1072;&#1082;&#1090;/&#1076;&#1077;&#1082;&#1072;&#1073;&#1088;&#1100;%20%202018%20KOTEL.NET.FACT.3.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rivneva/Downloads/&#1092;&#1077;&#1074;&#1088;&#1072;&#1083;&#1100;%202018%20KOTEL.NET.FACT.3.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rivneva/Downloads/&#1084;&#1072;&#1088;&#1090;%202018%20KOTEL.NET.FACT.3.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rivneva/Downloads/&#1072;&#1087;&#1088;&#1077;&#1083;&#1100;%202018%20KOTEL.NET.FACT.3.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84;&#1072;&#1081;%202018%20KOTEL.NET.FACT.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80;&#1102;&#1085;&#1100;%202018%20KOTEL.NET.FACT.3.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80;&#1102;&#1083;&#1100;%202018%20KOTEL.NET.FACT.3.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72;&#1074;&#1075;&#1091;&#1089;&#1090;%202018%20KOTEL.NET.FACT.3.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0;&#1042;&#1069;&#1055;\&#1054;&#1054;&#1054;%20&#1050;&#1042;&#1069;&#1055;%20&#1045;&#1048;&#1040;&#1057;,%20&#1086;&#1090;&#1095;&#1077;&#1090;&#1099;\&#1054;&#1054;&#1054;%20&#1045;&#1048;&#1040;&#1057;%202014-2018\&#1076;&#1086;%2020%20&#1077;&#1078;&#1077;&#1084;&#1077;&#1089;%20&#1082;&#1086;&#1090;&#1077;&#1083;%20&#1085;&#1077;&#1090;%20&#1092;&#1072;&#1082;&#1090;\2018\&#1089;&#1077;&#1085;&#1090;&#1103;&#1073;&#1088;&#1100;%202018%20KOTEL.NET.FACT.3.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1">
          <cell r="E41" t="str">
            <v>ООО "МагнитЭнерго"</v>
          </cell>
        </row>
        <row r="45">
          <cell r="E45" t="str">
            <v>ОАО "НЭСК-электросети"</v>
          </cell>
        </row>
        <row r="125">
          <cell r="E125" t="str">
            <v>ОАО "Кубаньэнерго"</v>
          </cell>
        </row>
      </sheetData>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1">
          <cell r="E41" t="str">
            <v>ООО "МагнитЭнерго"</v>
          </cell>
        </row>
        <row r="45">
          <cell r="E45" t="str">
            <v>ОАО "НЭСК-электросети"</v>
          </cell>
        </row>
        <row r="125">
          <cell r="E125" t="str">
            <v>ОАО "Кубаньэнерго"</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1">
          <cell r="E41" t="str">
            <v>ООО "МагнитЭнерго"</v>
          </cell>
        </row>
        <row r="45">
          <cell r="E45" t="str">
            <v>ОАО "НЭСК-электросети"</v>
          </cell>
        </row>
        <row r="125">
          <cell r="E125" t="str">
            <v>ОАО "Кубаньэнерго"</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3">
          <cell r="E123" t="str">
            <v>ОАО "Кубаньэнерго"</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modProv">
    <tabColor indexed="47"/>
  </sheetPr>
  <dimension ref="A1"/>
  <sheetViews>
    <sheetView workbookViewId="0"/>
  </sheetViews>
  <sheetFormatPr defaultRowHeight="11.25"/>
  <cols>
    <col min="1" max="16384" width="9.140625" style="22"/>
  </cols>
  <sheetData/>
  <sheetProtection formatColumns="0" formatRows="0"/>
  <phoneticPr fontId="3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A1:L148"/>
  <sheetViews>
    <sheetView topLeftCell="C7" workbookViewId="0">
      <selection activeCell="H140" sqref="H140"/>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669</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4273.6110000000008</v>
      </c>
      <c r="G18" s="119">
        <f>SUM(G19,G20,G24,G28)</f>
        <v>0</v>
      </c>
      <c r="H18" s="119">
        <f>SUM(H19,H20,H24,H28)</f>
        <v>4272.9080000000004</v>
      </c>
      <c r="I18" s="119">
        <f>SUM(I19,I20,I24,I28)</f>
        <v>0.70299999999999996</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4272.9080000000004</v>
      </c>
      <c r="G20" s="121">
        <f>SUM(G21:G23)</f>
        <v>0</v>
      </c>
      <c r="H20" s="121">
        <f>SUM(H21:H23)</f>
        <v>4272.9080000000004</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4272.9080000000004</v>
      </c>
      <c r="G22" s="122"/>
      <c r="H22" s="122">
        <v>4272.9080000000004</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0.70299999999999996</v>
      </c>
      <c r="G24" s="121">
        <f>SUM(G25:G27)</f>
        <v>0</v>
      </c>
      <c r="H24" s="121">
        <f>SUM(H25:H27)</f>
        <v>0</v>
      </c>
      <c r="I24" s="121">
        <f>SUM(I25:I27)</f>
        <v>0.70299999999999996</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0.70299999999999996</v>
      </c>
      <c r="G26" s="122"/>
      <c r="H26" s="122"/>
      <c r="I26" s="122">
        <v>0.70299999999999996</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1470.5400000000006</v>
      </c>
      <c r="G29" s="28"/>
      <c r="H29" s="126">
        <f>H30</f>
        <v>0</v>
      </c>
      <c r="I29" s="126">
        <f>I30+I31</f>
        <v>861.11200000000031</v>
      </c>
      <c r="J29" s="124">
        <f>J30+J31+J32</f>
        <v>609.42800000000034</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861.11200000000031</v>
      </c>
      <c r="G31" s="28"/>
      <c r="H31" s="28"/>
      <c r="I31" s="122">
        <f>H22-H34-H60</f>
        <v>861.11200000000031</v>
      </c>
      <c r="J31" s="123"/>
      <c r="K31" s="21"/>
    </row>
    <row r="32" spans="1:11" ht="24" customHeight="1">
      <c r="A32" s="24"/>
      <c r="B32" s="25"/>
      <c r="C32" s="20"/>
      <c r="D32" s="89" t="s">
        <v>138</v>
      </c>
      <c r="E32" s="12" t="s">
        <v>132</v>
      </c>
      <c r="F32" s="121">
        <f>SUM(J32)</f>
        <v>609.42800000000034</v>
      </c>
      <c r="G32" s="29"/>
      <c r="H32" s="29"/>
      <c r="I32" s="29"/>
      <c r="J32" s="127">
        <f>I26+I31-I34-I60</f>
        <v>609.42800000000034</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4201.8739999999998</v>
      </c>
      <c r="G34" s="126">
        <f>SUM(G35,G42,G46,G49,G52)</f>
        <v>0</v>
      </c>
      <c r="H34" s="126">
        <f>SUM(H35,H42,H46,H49,H52)</f>
        <v>3377.902</v>
      </c>
      <c r="I34" s="126">
        <f>SUM(I35,I42,I46,I49,I52)</f>
        <v>222.69800000000001</v>
      </c>
      <c r="J34" s="124">
        <f>SUM(J35,J42,J46,J49,J52)</f>
        <v>601.274</v>
      </c>
      <c r="K34" s="21"/>
    </row>
    <row r="35" spans="1:11" ht="24" customHeight="1">
      <c r="A35" s="24"/>
      <c r="B35" s="25"/>
      <c r="C35" s="20"/>
      <c r="D35" s="89" t="s">
        <v>140</v>
      </c>
      <c r="E35" s="12" t="s">
        <v>179</v>
      </c>
      <c r="F35" s="121">
        <f>SUM(G35:J35)</f>
        <v>1617.546</v>
      </c>
      <c r="G35" s="121">
        <f>SUM(G36:G41)</f>
        <v>0</v>
      </c>
      <c r="H35" s="121">
        <f>SUM(H36:H41)</f>
        <v>793.57400000000007</v>
      </c>
      <c r="I35" s="121">
        <f>SUM(I36:I41)</f>
        <v>222.69800000000001</v>
      </c>
      <c r="J35" s="124">
        <f>SUM(J36:J41)</f>
        <v>601.274</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694.01800000000003</v>
      </c>
      <c r="G37" s="122"/>
      <c r="H37" s="122">
        <v>0</v>
      </c>
      <c r="I37" s="122">
        <v>170.21600000000001</v>
      </c>
      <c r="J37" s="125">
        <v>523.80200000000002</v>
      </c>
      <c r="K37" s="39"/>
    </row>
    <row r="38" spans="1:11" s="58" customFormat="1" ht="15" customHeight="1">
      <c r="A38" s="37"/>
      <c r="B38" s="26"/>
      <c r="C38" s="115" t="s">
        <v>658</v>
      </c>
      <c r="D38" s="111" t="s">
        <v>661</v>
      </c>
      <c r="E38" s="43" t="s">
        <v>319</v>
      </c>
      <c r="F38" s="121">
        <f>SUM(G38:J38)</f>
        <v>139.94200000000001</v>
      </c>
      <c r="G38" s="122"/>
      <c r="H38" s="122">
        <v>9.9879999999999995</v>
      </c>
      <c r="I38" s="122">
        <v>52.481999999999999</v>
      </c>
      <c r="J38" s="125">
        <v>77.471999999999994</v>
      </c>
      <c r="K38" s="39"/>
    </row>
    <row r="39" spans="1:11" s="58" customFormat="1" ht="15" customHeight="1">
      <c r="A39" s="37"/>
      <c r="B39" s="26"/>
      <c r="C39" s="115" t="s">
        <v>658</v>
      </c>
      <c r="D39" s="111" t="s">
        <v>662</v>
      </c>
      <c r="E39" s="43" t="s">
        <v>316</v>
      </c>
      <c r="F39" s="121">
        <f>SUM(G39:J39)</f>
        <v>314.60000000000002</v>
      </c>
      <c r="G39" s="122"/>
      <c r="H39" s="122">
        <v>314.60000000000002</v>
      </c>
      <c r="I39" s="122"/>
      <c r="J39" s="125"/>
      <c r="K39" s="39"/>
    </row>
    <row r="40" spans="1:11" s="58" customFormat="1" ht="15" customHeight="1">
      <c r="A40" s="37"/>
      <c r="B40" s="26"/>
      <c r="C40" s="115" t="s">
        <v>658</v>
      </c>
      <c r="D40" s="111" t="s">
        <v>663</v>
      </c>
      <c r="E40" s="43" t="s">
        <v>307</v>
      </c>
      <c r="F40" s="121">
        <f>SUM(G40:J40)</f>
        <v>468.98599999999999</v>
      </c>
      <c r="G40" s="122"/>
      <c r="H40" s="122">
        <v>468.98599999999999</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2584.328</v>
      </c>
      <c r="G42" s="121">
        <f>SUM(G43:G45)</f>
        <v>0</v>
      </c>
      <c r="H42" s="121">
        <f>SUM(H43:H45)</f>
        <v>2584.328</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2584.328</v>
      </c>
      <c r="G44" s="122"/>
      <c r="H44" s="122">
        <v>2584.328</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1470.5400000000006</v>
      </c>
      <c r="G55" s="126">
        <f>SUM(G30:J30)</f>
        <v>0</v>
      </c>
      <c r="H55" s="126">
        <f>SUM(G31:J31)</f>
        <v>861.11200000000031</v>
      </c>
      <c r="I55" s="126">
        <f>SUM(G32:J32)</f>
        <v>609.42800000000034</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71.736999999999995</v>
      </c>
      <c r="G58" s="126">
        <f>SUM(G59:G60)</f>
        <v>0</v>
      </c>
      <c r="H58" s="126">
        <f>SUM(H59:H60)</f>
        <v>33.893999999999998</v>
      </c>
      <c r="I58" s="126">
        <f>SUM(I59:I60)</f>
        <v>29.689</v>
      </c>
      <c r="J58" s="124">
        <f>SUM(J59:J60)</f>
        <v>8.1539999999999999</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71.736999999999995</v>
      </c>
      <c r="G60" s="122"/>
      <c r="H60" s="122">
        <v>33.893999999999998</v>
      </c>
      <c r="I60" s="122">
        <v>29.689</v>
      </c>
      <c r="J60" s="123">
        <v>8.1539999999999999</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3.0908609005564358E-13</v>
      </c>
      <c r="G64" s="129">
        <f>G18-G34-G55-G56-G58+G62-G63</f>
        <v>0</v>
      </c>
      <c r="H64" s="129">
        <f>H18+H29-H34-H55-H56-H58+H62-H63</f>
        <v>7.1054273576010019E-15</v>
      </c>
      <c r="I64" s="129">
        <f>I18+I29-I34-I55-I56-I58+I62-I63</f>
        <v>-3.5527136788005009E-14</v>
      </c>
      <c r="J64" s="130">
        <f>J18+J29-J34-J56-J58+J62-J63</f>
        <v>3.3750779948604759E-13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5.9355393369175626</v>
      </c>
      <c r="G66" s="119">
        <f>SUM(G67,G68,G72,G76)</f>
        <v>0</v>
      </c>
      <c r="H66" s="119">
        <f>SUM(H67,H68,H72,H76)</f>
        <v>5.9345944444444445</v>
      </c>
      <c r="I66" s="119">
        <f>SUM(I67,I68,I72,I76)</f>
        <v>9.4489247311827949E-4</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5.9345944444444445</v>
      </c>
      <c r="G68" s="121">
        <f>SUM(G69:G71)</f>
        <v>0</v>
      </c>
      <c r="H68" s="121">
        <f>SUM(H69:H71)</f>
        <v>5.9345944444444445</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IF('[4]46 - передача'!$E$22="", "", '[4]46 - передача'!$E$22)</f>
        <v>ОАО "Кубаньэнерго"</v>
      </c>
      <c r="F70" s="121">
        <f>SUM(G70:J70)</f>
        <v>5.9345944444444445</v>
      </c>
      <c r="G70" s="122">
        <f>G22/720</f>
        <v>0</v>
      </c>
      <c r="H70" s="122">
        <f>H22/720</f>
        <v>5.9345944444444445</v>
      </c>
      <c r="I70" s="122">
        <f>I22/744</f>
        <v>0</v>
      </c>
      <c r="J70" s="122">
        <f>J22/744</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9.4489247311827949E-4</v>
      </c>
      <c r="G72" s="121">
        <f>SUM(G73:G75)</f>
        <v>0</v>
      </c>
      <c r="H72" s="121">
        <f>SUM(H73:H75)</f>
        <v>0</v>
      </c>
      <c r="I72" s="121">
        <f>SUM(I73:I75)</f>
        <v>9.4489247311827949E-4</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IF('[4]46 - передача'!$E$26="", "", '[4]46 - передача'!$E$26)</f>
        <v>Филиал КВЭП ЗАО "РАМО-М"</v>
      </c>
      <c r="F74" s="121">
        <f>SUM(G74:J74)</f>
        <v>9.4489247311827949E-4</v>
      </c>
      <c r="G74" s="122">
        <f>G26/720</f>
        <v>0</v>
      </c>
      <c r="H74" s="122">
        <f>H26/744</f>
        <v>0</v>
      </c>
      <c r="I74" s="122">
        <f>I26/744</f>
        <v>9.4489247311827949E-4</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2.0424166666666674</v>
      </c>
      <c r="G77" s="35"/>
      <c r="H77" s="126">
        <f>H78</f>
        <v>0</v>
      </c>
      <c r="I77" s="126">
        <f>I78+I79</f>
        <v>1.1959888888888892</v>
      </c>
      <c r="J77" s="124">
        <f>J78+J79+J80</f>
        <v>0.84642777777777822</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1.1959888888888892</v>
      </c>
      <c r="G79" s="35"/>
      <c r="H79" s="35"/>
      <c r="I79" s="122">
        <f>I31/720</f>
        <v>1.1959888888888892</v>
      </c>
      <c r="J79" s="122">
        <f>J31/672</f>
        <v>0</v>
      </c>
      <c r="K79" s="21"/>
    </row>
    <row r="80" spans="1:11" ht="24" customHeight="1">
      <c r="A80" s="24"/>
      <c r="B80" s="25"/>
      <c r="C80" s="20"/>
      <c r="D80" s="89" t="s">
        <v>138</v>
      </c>
      <c r="E80" s="12" t="s">
        <v>132</v>
      </c>
      <c r="F80" s="121">
        <f>SUM(J80)</f>
        <v>0.84642777777777822</v>
      </c>
      <c r="G80" s="35"/>
      <c r="H80" s="35"/>
      <c r="I80" s="35"/>
      <c r="J80" s="122">
        <f>J32/720</f>
        <v>0.84642777777777822</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5.8359361111111117</v>
      </c>
      <c r="G82" s="126">
        <f>SUM(G83,G90,G94,G97,G100)</f>
        <v>0</v>
      </c>
      <c r="H82" s="126">
        <f>SUM(H83,H90,H94,H97,H100)</f>
        <v>4.6915305555555555</v>
      </c>
      <c r="I82" s="126">
        <f>SUM(I83,I90,I94,I97,I100)</f>
        <v>0.30930277777777782</v>
      </c>
      <c r="J82" s="124">
        <f>SUM(J83,J90,J94,J97,J100)</f>
        <v>0.83510277777777786</v>
      </c>
      <c r="K82" s="21"/>
    </row>
    <row r="83" spans="1:11" ht="24" customHeight="1">
      <c r="A83" s="24"/>
      <c r="B83" s="25"/>
      <c r="C83" s="20"/>
      <c r="D83" s="89" t="s">
        <v>140</v>
      </c>
      <c r="E83" s="12" t="s">
        <v>179</v>
      </c>
      <c r="F83" s="121">
        <f>SUM(G83:J83)</f>
        <v>2.2465916666666668</v>
      </c>
      <c r="G83" s="121">
        <f>SUM(G84:G89)</f>
        <v>0</v>
      </c>
      <c r="H83" s="121">
        <f>SUM(H84:H89)</f>
        <v>1.1021861111111111</v>
      </c>
      <c r="I83" s="121">
        <f>SUM(I84:I89)</f>
        <v>0.30930277777777782</v>
      </c>
      <c r="J83" s="124">
        <f>SUM(J84:J89)</f>
        <v>0.83510277777777786</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IF('[4]46 - передача'!$E$37="", "", '[4]46 - передача'!$E$37)</f>
        <v>ОАО "Кубаньэнергосбыт"</v>
      </c>
      <c r="F85" s="121">
        <f>SUM(G85:J85)</f>
        <v>0.96391388888888896</v>
      </c>
      <c r="G85" s="122">
        <f>G37/744</f>
        <v>0</v>
      </c>
      <c r="H85" s="122">
        <f t="shared" ref="H85:J88" si="1">H37/720</f>
        <v>0</v>
      </c>
      <c r="I85" s="122">
        <f t="shared" si="1"/>
        <v>0.23641111111111113</v>
      </c>
      <c r="J85" s="122">
        <f t="shared" si="1"/>
        <v>0.72750277777777783</v>
      </c>
      <c r="K85" s="39"/>
    </row>
    <row r="86" spans="1:11" s="58" customFormat="1" ht="15" customHeight="1">
      <c r="A86" s="37"/>
      <c r="B86" s="26"/>
      <c r="C86" s="116" t="s">
        <v>658</v>
      </c>
      <c r="D86" s="111" t="s">
        <v>661</v>
      </c>
      <c r="E86" s="117" t="str">
        <f>IF('[4]46 - передача'!$E$38="", "", '[4]46 - передача'!$E$38)</f>
        <v>ОАО "НЭСК"</v>
      </c>
      <c r="F86" s="121">
        <f>SUM(G86:J86)</f>
        <v>0.19436388888888886</v>
      </c>
      <c r="G86" s="122">
        <f>G38/744</f>
        <v>0</v>
      </c>
      <c r="H86" s="122">
        <f t="shared" si="1"/>
        <v>1.3872222222222222E-2</v>
      </c>
      <c r="I86" s="122">
        <f t="shared" si="1"/>
        <v>7.289166666666666E-2</v>
      </c>
      <c r="J86" s="122">
        <f t="shared" si="1"/>
        <v>0.10759999999999999</v>
      </c>
      <c r="K86" s="39"/>
    </row>
    <row r="87" spans="1:11" s="58" customFormat="1" ht="15" customHeight="1">
      <c r="A87" s="37"/>
      <c r="B87" s="26"/>
      <c r="C87" s="116" t="s">
        <v>658</v>
      </c>
      <c r="D87" s="111" t="s">
        <v>662</v>
      </c>
      <c r="E87" s="117" t="str">
        <f>IF('[4]46 - передача'!$E$39="", "", '[4]46 - передача'!$E$39)</f>
        <v>ОАО "Мосэнергосбыт"</v>
      </c>
      <c r="F87" s="121">
        <f>SUM(G87:J87)</f>
        <v>0.43694444444444447</v>
      </c>
      <c r="G87" s="122">
        <f>G39/744</f>
        <v>0</v>
      </c>
      <c r="H87" s="122">
        <f t="shared" si="1"/>
        <v>0.43694444444444447</v>
      </c>
      <c r="I87" s="122">
        <f t="shared" si="1"/>
        <v>0</v>
      </c>
      <c r="J87" s="122">
        <f t="shared" si="1"/>
        <v>0</v>
      </c>
      <c r="K87" s="39"/>
    </row>
    <row r="88" spans="1:11" s="58" customFormat="1" ht="15" customHeight="1">
      <c r="A88" s="37"/>
      <c r="B88" s="26"/>
      <c r="C88" s="116" t="s">
        <v>658</v>
      </c>
      <c r="D88" s="111" t="s">
        <v>663</v>
      </c>
      <c r="E88" s="117" t="str">
        <f>IF('[4]46 - передача'!$E$40="", "", '[4]46 - передача'!$E$40)</f>
        <v>ЗАО "МАРЭМ+"</v>
      </c>
      <c r="F88" s="121">
        <f>SUM(G88:J88)</f>
        <v>0.65136944444444445</v>
      </c>
      <c r="G88" s="122">
        <f>G40/744</f>
        <v>0</v>
      </c>
      <c r="H88" s="122">
        <f t="shared" si="1"/>
        <v>0.65136944444444445</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3.5893444444444444</v>
      </c>
      <c r="G90" s="121">
        <f>SUM(G91:G93)</f>
        <v>0</v>
      </c>
      <c r="H90" s="121">
        <f>SUM(H91:H93)</f>
        <v>3.5893444444444444</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IF('[4]46 - передача'!$E$44="", "", '[4]46 - передача'!$E$44)</f>
        <v>ОАО "НЭСК-электросети"</v>
      </c>
      <c r="F92" s="121">
        <f>SUM(G92:J92)</f>
        <v>3.5893444444444444</v>
      </c>
      <c r="G92" s="122">
        <f>G44/744</f>
        <v>0</v>
      </c>
      <c r="H92" s="122">
        <f>H44/720</f>
        <v>3.5893444444444444</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2.0424166666666674</v>
      </c>
      <c r="G103" s="126">
        <f>SUM(G78:J78)</f>
        <v>0</v>
      </c>
      <c r="H103" s="126">
        <f>SUM(G79:J79)</f>
        <v>1.1959888888888892</v>
      </c>
      <c r="I103" s="126">
        <f>SUM(G80:J80)</f>
        <v>0.84642777777777822</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9.9634722222222222E-2</v>
      </c>
      <c r="G106" s="126">
        <f>SUM(G107:G108)</f>
        <v>0</v>
      </c>
      <c r="H106" s="126">
        <f>SUM(H107:H108)</f>
        <v>4.7074999999999999E-2</v>
      </c>
      <c r="I106" s="126">
        <f>SUM(I107:I108)</f>
        <v>4.1234722222222221E-2</v>
      </c>
      <c r="J106" s="124">
        <f>SUM(J107:J108)</f>
        <v>1.1325E-2</v>
      </c>
      <c r="K106" s="21"/>
    </row>
    <row r="107" spans="1:11" ht="24" customHeight="1">
      <c r="A107" s="24"/>
      <c r="B107" s="25"/>
      <c r="C107" s="20"/>
      <c r="D107" s="89" t="s">
        <v>149</v>
      </c>
      <c r="E107" s="12" t="s">
        <v>123</v>
      </c>
      <c r="F107" s="121">
        <f t="shared" si="2"/>
        <v>0</v>
      </c>
      <c r="G107" s="122">
        <f>G59/720</f>
        <v>0</v>
      </c>
      <c r="H107" s="122">
        <f>H59/744</f>
        <v>0</v>
      </c>
      <c r="I107" s="122">
        <f>I59/744</f>
        <v>0</v>
      </c>
      <c r="J107" s="122">
        <f>J59/744</f>
        <v>0</v>
      </c>
      <c r="K107" s="21"/>
    </row>
    <row r="108" spans="1:11" ht="24" customHeight="1">
      <c r="A108" s="24"/>
      <c r="B108" s="25"/>
      <c r="C108" s="20"/>
      <c r="D108" s="89" t="s">
        <v>180</v>
      </c>
      <c r="E108" s="14" t="s">
        <v>124</v>
      </c>
      <c r="F108" s="121">
        <f t="shared" si="2"/>
        <v>9.9634722222222222E-2</v>
      </c>
      <c r="G108" s="122">
        <f>G60/720</f>
        <v>0</v>
      </c>
      <c r="H108" s="122">
        <f>H60/720</f>
        <v>4.7074999999999999E-2</v>
      </c>
      <c r="I108" s="122">
        <f>I60/720</f>
        <v>4.1234722222222221E-2</v>
      </c>
      <c r="J108" s="122">
        <f>J60/720</f>
        <v>1.1325E-2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3">G62/720</f>
        <v>0</v>
      </c>
      <c r="H110" s="122">
        <f t="shared" si="3"/>
        <v>0</v>
      </c>
      <c r="I110" s="122">
        <f t="shared" si="3"/>
        <v>0</v>
      </c>
      <c r="J110" s="122">
        <f t="shared" si="3"/>
        <v>0</v>
      </c>
      <c r="K110" s="21"/>
    </row>
    <row r="111" spans="1:11" ht="30" customHeight="1">
      <c r="A111" s="24"/>
      <c r="B111" s="25"/>
      <c r="C111" s="20"/>
      <c r="D111" s="89" t="s">
        <v>148</v>
      </c>
      <c r="E111" s="13" t="s">
        <v>126</v>
      </c>
      <c r="F111" s="121">
        <f t="shared" si="2"/>
        <v>0</v>
      </c>
      <c r="G111" s="122">
        <f t="shared" si="3"/>
        <v>0</v>
      </c>
      <c r="H111" s="122">
        <f t="shared" si="3"/>
        <v>0</v>
      </c>
      <c r="I111" s="122">
        <f t="shared" si="3"/>
        <v>0</v>
      </c>
      <c r="J111" s="122">
        <f t="shared" si="3"/>
        <v>0</v>
      </c>
      <c r="K111" s="21"/>
    </row>
    <row r="112" spans="1:11" ht="30" customHeight="1">
      <c r="A112" s="24"/>
      <c r="B112" s="25"/>
      <c r="C112" s="20"/>
      <c r="D112" s="94" t="s">
        <v>150</v>
      </c>
      <c r="E112" s="31" t="s">
        <v>2</v>
      </c>
      <c r="F112" s="128">
        <f t="shared" si="2"/>
        <v>-3.1496415770574868E-5</v>
      </c>
      <c r="G112" s="129">
        <f>G66-G82-G103-G104-G106+G110-G111</f>
        <v>0</v>
      </c>
      <c r="H112" s="129">
        <f>H66+H77-H82-H103-H104-H106+H110-H111</f>
        <v>-2.4286128663675299E-16</v>
      </c>
      <c r="I112" s="129">
        <f>I66+I77-I82-I103-I104-I106+I110-I111</f>
        <v>-3.1496415770694564E-5</v>
      </c>
      <c r="J112" s="130">
        <f>J66+J77-J82-J104-J106+J110-J111</f>
        <v>3.6255720647915268E-16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2696.9611195999996</v>
      </c>
      <c r="G117" s="133">
        <f>SUM(G118,G121,G125)</f>
        <v>0</v>
      </c>
      <c r="H117" s="133">
        <f>SUM(H118,H121,H125)</f>
        <v>2560.8821438</v>
      </c>
      <c r="I117" s="133">
        <f>SUM(I118,I121,I125)</f>
        <v>36.778574700000007</v>
      </c>
      <c r="J117" s="134">
        <f>SUM(J118,J121,J125)</f>
        <v>99.300401100000002</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2696.9611195999996</v>
      </c>
      <c r="G121" s="126">
        <f>SUM(G122:G124)</f>
        <v>0</v>
      </c>
      <c r="H121" s="126">
        <f>SUM(H122:H124)</f>
        <v>2560.8821438</v>
      </c>
      <c r="I121" s="126">
        <f>SUM(I122:I124)</f>
        <v>36.778574700000007</v>
      </c>
      <c r="J121" s="124">
        <f>SUM(J122:J124)</f>
        <v>99.300401100000002</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2696.9611195999996</v>
      </c>
      <c r="G123" s="122"/>
      <c r="H123" s="122">
        <f>H114*189859.87/1000+H34*165.15/1000</f>
        <v>2560.8821438</v>
      </c>
      <c r="I123" s="122">
        <f>I34*165.15/1000</f>
        <v>36.778574700000007</v>
      </c>
      <c r="J123" s="122">
        <f>J34*165.15/1000</f>
        <v>99.300401100000002</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4348.3538699999999</v>
      </c>
      <c r="G133" s="118">
        <f>SUM(G134,G137,G141)</f>
        <v>0</v>
      </c>
      <c r="H133" s="118">
        <f>SUM(H134,H137,H141)</f>
        <v>4348.3538699999999</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4348.3538699999999</v>
      </c>
      <c r="G137" s="126">
        <f>SUM(G138:G140)</f>
        <v>0</v>
      </c>
      <c r="H137" s="126">
        <f>SUM(H138:H140)</f>
        <v>4348.3538699999999</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IF('[4]46 - передача'!$E$123="", "", '[4]46 - передача'!$E$123)</f>
        <v>ОАО "Кубаньэнерго"</v>
      </c>
      <c r="F139" s="121">
        <f>SUM(G139:J139)</f>
        <v>4348.3538699999999</v>
      </c>
      <c r="G139" s="122"/>
      <c r="H139" s="122">
        <v>4348.3538699999999</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L148"/>
  <sheetViews>
    <sheetView topLeftCell="C7" workbookViewId="0">
      <selection activeCell="F34" sqref="F34"/>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670</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3747.7749999999996</v>
      </c>
      <c r="G18" s="119">
        <f>SUM(G19,G20,G24,G28)</f>
        <v>0</v>
      </c>
      <c r="H18" s="119">
        <f>SUM(H19,H20,H24,H28)</f>
        <v>3747.47</v>
      </c>
      <c r="I18" s="119">
        <f>SUM(I19,I20,I24,I28)</f>
        <v>0.30499999999999999</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3747.47</v>
      </c>
      <c r="G20" s="121">
        <f>SUM(G21:G23)</f>
        <v>0</v>
      </c>
      <c r="H20" s="121">
        <f>SUM(H21:H23)</f>
        <v>3747.47</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3747.47</v>
      </c>
      <c r="G22" s="122"/>
      <c r="H22" s="122">
        <v>3747.47</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0.30499999999999999</v>
      </c>
      <c r="G24" s="121">
        <f>SUM(G25:G27)</f>
        <v>0</v>
      </c>
      <c r="H24" s="121">
        <f>SUM(H25:H27)</f>
        <v>0</v>
      </c>
      <c r="I24" s="121">
        <f>SUM(I25:I27)</f>
        <v>0.30499999999999999</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0.30499999999999999</v>
      </c>
      <c r="G26" s="122"/>
      <c r="H26" s="122"/>
      <c r="I26" s="122">
        <v>0.30499999999999999</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1592.2109999999993</v>
      </c>
      <c r="G29" s="28"/>
      <c r="H29" s="126">
        <f>H30</f>
        <v>0</v>
      </c>
      <c r="I29" s="126">
        <f>I30+I31</f>
        <v>938.7669999999996</v>
      </c>
      <c r="J29" s="124">
        <f>J30+J31+J32</f>
        <v>653.44399999999962</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938.7669999999996</v>
      </c>
      <c r="G31" s="28"/>
      <c r="H31" s="28"/>
      <c r="I31" s="122">
        <f>H22-H34-H60</f>
        <v>938.7669999999996</v>
      </c>
      <c r="J31" s="123"/>
      <c r="K31" s="21"/>
    </row>
    <row r="32" spans="1:11" ht="24" customHeight="1">
      <c r="A32" s="24"/>
      <c r="B32" s="25"/>
      <c r="C32" s="20"/>
      <c r="D32" s="89" t="s">
        <v>138</v>
      </c>
      <c r="E32" s="12" t="s">
        <v>132</v>
      </c>
      <c r="F32" s="121">
        <f>SUM(J32)</f>
        <v>653.44399999999962</v>
      </c>
      <c r="G32" s="29"/>
      <c r="H32" s="29"/>
      <c r="I32" s="29"/>
      <c r="J32" s="127">
        <f>I26+I31-I34-I60</f>
        <v>653.44399999999962</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3640.4830000000002</v>
      </c>
      <c r="G34" s="126">
        <f>SUM(G35,G42,G46,G49,G52)</f>
        <v>0</v>
      </c>
      <c r="H34" s="126">
        <f>SUM(H35,H42,H46,H49,H52)</f>
        <v>2779.7330000000002</v>
      </c>
      <c r="I34" s="126">
        <f>SUM(I35,I42,I46,I49,I52)</f>
        <v>251.7</v>
      </c>
      <c r="J34" s="124">
        <f>SUM(J35,J42,J46,J49,J52)</f>
        <v>609.04999999999995</v>
      </c>
      <c r="K34" s="21"/>
    </row>
    <row r="35" spans="1:11" ht="24" customHeight="1">
      <c r="A35" s="24"/>
      <c r="B35" s="25"/>
      <c r="C35" s="20"/>
      <c r="D35" s="89" t="s">
        <v>140</v>
      </c>
      <c r="E35" s="12" t="s">
        <v>179</v>
      </c>
      <c r="F35" s="121">
        <f>SUM(G35:J35)</f>
        <v>1676.9829999999999</v>
      </c>
      <c r="G35" s="121">
        <f>SUM(G36:G41)</f>
        <v>0</v>
      </c>
      <c r="H35" s="121">
        <f>SUM(H36:H41)</f>
        <v>816.23299999999995</v>
      </c>
      <c r="I35" s="121">
        <f>SUM(I36:I41)</f>
        <v>251.7</v>
      </c>
      <c r="J35" s="124">
        <f>SUM(J36:J41)</f>
        <v>609.04999999999995</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714.23</v>
      </c>
      <c r="G37" s="122"/>
      <c r="H37" s="122">
        <v>0</v>
      </c>
      <c r="I37" s="122">
        <v>202.54499999999999</v>
      </c>
      <c r="J37" s="125">
        <v>511.685</v>
      </c>
      <c r="K37" s="39"/>
    </row>
    <row r="38" spans="1:11" s="58" customFormat="1" ht="15" customHeight="1">
      <c r="A38" s="37"/>
      <c r="B38" s="26"/>
      <c r="C38" s="115" t="s">
        <v>658</v>
      </c>
      <c r="D38" s="111" t="s">
        <v>661</v>
      </c>
      <c r="E38" s="43" t="s">
        <v>319</v>
      </c>
      <c r="F38" s="121">
        <f>SUM(G38:J38)</f>
        <v>156.51400000000001</v>
      </c>
      <c r="G38" s="122"/>
      <c r="H38" s="122">
        <v>9.9939999999999998</v>
      </c>
      <c r="I38" s="122">
        <v>49.155000000000001</v>
      </c>
      <c r="J38" s="125">
        <v>97.364999999999995</v>
      </c>
      <c r="K38" s="39"/>
    </row>
    <row r="39" spans="1:11" s="58" customFormat="1" ht="15" customHeight="1">
      <c r="A39" s="37"/>
      <c r="B39" s="26"/>
      <c r="C39" s="115" t="s">
        <v>658</v>
      </c>
      <c r="D39" s="111" t="s">
        <v>662</v>
      </c>
      <c r="E39" s="43" t="s">
        <v>316</v>
      </c>
      <c r="F39" s="121">
        <f>SUM(G39:J39)</f>
        <v>349.42</v>
      </c>
      <c r="G39" s="122"/>
      <c r="H39" s="122">
        <v>349.42</v>
      </c>
      <c r="I39" s="122"/>
      <c r="J39" s="125"/>
      <c r="K39" s="39"/>
    </row>
    <row r="40" spans="1:11" s="58" customFormat="1" ht="15" customHeight="1">
      <c r="A40" s="37"/>
      <c r="B40" s="26"/>
      <c r="C40" s="115" t="s">
        <v>658</v>
      </c>
      <c r="D40" s="111" t="s">
        <v>663</v>
      </c>
      <c r="E40" s="43" t="s">
        <v>307</v>
      </c>
      <c r="F40" s="121">
        <f>SUM(G40:J40)</f>
        <v>456.81900000000002</v>
      </c>
      <c r="G40" s="122"/>
      <c r="H40" s="122">
        <v>456.81900000000002</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1963.5</v>
      </c>
      <c r="G42" s="121">
        <f>SUM(G43:G45)</f>
        <v>0</v>
      </c>
      <c r="H42" s="121">
        <f>SUM(H43:H45)</f>
        <v>1963.5</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1963.5</v>
      </c>
      <c r="G44" s="122"/>
      <c r="H44" s="122">
        <v>1963.5</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1592.2109999999993</v>
      </c>
      <c r="G55" s="126">
        <f>SUM(G30:J30)</f>
        <v>0</v>
      </c>
      <c r="H55" s="126">
        <f>SUM(G31:J31)</f>
        <v>938.7669999999996</v>
      </c>
      <c r="I55" s="126">
        <f>SUM(G32:J32)</f>
        <v>653.44399999999962</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107.292</v>
      </c>
      <c r="G58" s="126">
        <f>SUM(G59:G60)</f>
        <v>0</v>
      </c>
      <c r="H58" s="126">
        <f>SUM(H59:H60)</f>
        <v>28.97</v>
      </c>
      <c r="I58" s="126">
        <f>SUM(I59:I60)</f>
        <v>33.927999999999997</v>
      </c>
      <c r="J58" s="124">
        <f>SUM(J59:J60)</f>
        <v>44.393999999999998</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107.292</v>
      </c>
      <c r="G60" s="122"/>
      <c r="H60" s="122">
        <v>28.97</v>
      </c>
      <c r="I60" s="122">
        <v>33.927999999999997</v>
      </c>
      <c r="J60" s="123">
        <v>44.393999999999998</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-3.0553337637684308E-13</v>
      </c>
      <c r="G64" s="129">
        <f>G18-G34-G55-G56-G58+G62-G63</f>
        <v>0</v>
      </c>
      <c r="H64" s="129">
        <f>H18+H29-H34-H55-H56-H58+H62-H63</f>
        <v>2.8421709430404007E-14</v>
      </c>
      <c r="I64" s="129">
        <f>I18+I29-I34-I55-I56-I58+I62-I63</f>
        <v>0</v>
      </c>
      <c r="J64" s="130">
        <f>J18+J29-J34-J56-J58+J62-J63</f>
        <v>-3.3395508580724709E-13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5.0373319892473116</v>
      </c>
      <c r="G66" s="119">
        <f>SUM(G67,G68,G72,G76)</f>
        <v>0</v>
      </c>
      <c r="H66" s="119">
        <f>SUM(H67,H68,H72,H76)</f>
        <v>5.0369220430107529</v>
      </c>
      <c r="I66" s="119">
        <f>SUM(I67,I68,I72,I76)</f>
        <v>4.099462365591398E-4</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5.0369220430107529</v>
      </c>
      <c r="G68" s="121">
        <f>SUM(G69:G71)</f>
        <v>0</v>
      </c>
      <c r="H68" s="121">
        <f>SUM(H69:H71)</f>
        <v>5.0369220430107529</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IF('[5]46 - передача'!$E$22="", "", '[5]46 - передача'!$E$22)</f>
        <v>ОАО "Кубаньэнерго"</v>
      </c>
      <c r="F70" s="121">
        <f>SUM(G70:J70)</f>
        <v>5.0369220430107529</v>
      </c>
      <c r="G70" s="122">
        <f>G22/720</f>
        <v>0</v>
      </c>
      <c r="H70" s="122">
        <f>H22/744</f>
        <v>5.0369220430107529</v>
      </c>
      <c r="I70" s="122">
        <f>I22/744</f>
        <v>0</v>
      </c>
      <c r="J70" s="122">
        <f>J22/744</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4.099462365591398E-4</v>
      </c>
      <c r="G72" s="121">
        <f>SUM(G73:G75)</f>
        <v>0</v>
      </c>
      <c r="H72" s="121">
        <f>SUM(H73:H75)</f>
        <v>0</v>
      </c>
      <c r="I72" s="121">
        <f>SUM(I73:I75)</f>
        <v>4.099462365591398E-4</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IF('[5]46 - передача'!$E$26="", "", '[5]46 - передача'!$E$26)</f>
        <v>Филиал КВЭП ЗАО "РАМО-М"</v>
      </c>
      <c r="F74" s="121">
        <f>SUM(G74:J74)</f>
        <v>4.099462365591398E-4</v>
      </c>
      <c r="G74" s="122">
        <f>G26/720</f>
        <v>0</v>
      </c>
      <c r="H74" s="122">
        <f>H26/744</f>
        <v>0</v>
      </c>
      <c r="I74" s="122">
        <f>I26/744</f>
        <v>4.099462365591398E-4</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2.1400685483870956</v>
      </c>
      <c r="G77" s="35"/>
      <c r="H77" s="126">
        <f>H78</f>
        <v>0</v>
      </c>
      <c r="I77" s="126">
        <f>I78+I79</f>
        <v>1.2617836021505371</v>
      </c>
      <c r="J77" s="124">
        <f>J78+J79+J80</f>
        <v>0.87828494623655862</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1.2617836021505371</v>
      </c>
      <c r="G79" s="35"/>
      <c r="H79" s="35"/>
      <c r="I79" s="122">
        <f>I31/744</f>
        <v>1.2617836021505371</v>
      </c>
      <c r="J79" s="122">
        <f>J31/744</f>
        <v>0</v>
      </c>
      <c r="K79" s="21"/>
    </row>
    <row r="80" spans="1:11" ht="24" customHeight="1">
      <c r="A80" s="24"/>
      <c r="B80" s="25"/>
      <c r="C80" s="20"/>
      <c r="D80" s="89" t="s">
        <v>138</v>
      </c>
      <c r="E80" s="12" t="s">
        <v>132</v>
      </c>
      <c r="F80" s="121">
        <f>SUM(J80)</f>
        <v>0.87828494623655862</v>
      </c>
      <c r="G80" s="35"/>
      <c r="H80" s="35"/>
      <c r="I80" s="35"/>
      <c r="J80" s="122">
        <f>J32/744</f>
        <v>0.87828494623655862</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4.8931223118279563</v>
      </c>
      <c r="G82" s="126">
        <f>SUM(G83,G90,G94,G97,G100)</f>
        <v>0</v>
      </c>
      <c r="H82" s="126">
        <f>SUM(H83,H90,H94,H97,H100)</f>
        <v>3.7362002688172042</v>
      </c>
      <c r="I82" s="126">
        <f>SUM(I83,I90,I94,I97,I100)</f>
        <v>0.33830645161290318</v>
      </c>
      <c r="J82" s="124">
        <f>SUM(J83,J90,J94,J97,J100)</f>
        <v>0.81861559139784945</v>
      </c>
      <c r="K82" s="21"/>
    </row>
    <row r="83" spans="1:11" ht="24" customHeight="1">
      <c r="A83" s="24"/>
      <c r="B83" s="25"/>
      <c r="C83" s="20"/>
      <c r="D83" s="89" t="s">
        <v>140</v>
      </c>
      <c r="E83" s="12" t="s">
        <v>179</v>
      </c>
      <c r="F83" s="121">
        <f>SUM(G83:J83)</f>
        <v>2.2540094086021503</v>
      </c>
      <c r="G83" s="121">
        <f>SUM(G84:G89)</f>
        <v>0</v>
      </c>
      <c r="H83" s="121">
        <f>SUM(H84:H89)</f>
        <v>1.097087365591398</v>
      </c>
      <c r="I83" s="121">
        <f>SUM(I84:I89)</f>
        <v>0.33830645161290318</v>
      </c>
      <c r="J83" s="124">
        <f>SUM(J84:J89)</f>
        <v>0.81861559139784945</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IF('[5]46 - передача'!$E$37="", "", '[5]46 - передача'!$E$37)</f>
        <v>ОАО "Кубаньэнергосбыт"</v>
      </c>
      <c r="F85" s="121">
        <f>SUM(G85:J85)</f>
        <v>0.95998655913978492</v>
      </c>
      <c r="G85" s="122">
        <f t="shared" ref="G85:J88" si="1">G37/744</f>
        <v>0</v>
      </c>
      <c r="H85" s="122">
        <f t="shared" si="1"/>
        <v>0</v>
      </c>
      <c r="I85" s="122">
        <f t="shared" si="1"/>
        <v>0.27223790322580643</v>
      </c>
      <c r="J85" s="122">
        <f t="shared" si="1"/>
        <v>0.68774865591397849</v>
      </c>
      <c r="K85" s="39"/>
    </row>
    <row r="86" spans="1:11" s="58" customFormat="1" ht="15" customHeight="1">
      <c r="A86" s="37"/>
      <c r="B86" s="26"/>
      <c r="C86" s="116" t="s">
        <v>658</v>
      </c>
      <c r="D86" s="111" t="s">
        <v>661</v>
      </c>
      <c r="E86" s="117" t="str">
        <f>IF('[5]46 - передача'!$E$38="", "", '[5]46 - передача'!$E$38)</f>
        <v>ОАО "НЭСК"</v>
      </c>
      <c r="F86" s="121">
        <f>SUM(G86:J86)</f>
        <v>0.21036827956989246</v>
      </c>
      <c r="G86" s="122">
        <f t="shared" si="1"/>
        <v>0</v>
      </c>
      <c r="H86" s="122">
        <f t="shared" si="1"/>
        <v>1.3432795698924731E-2</v>
      </c>
      <c r="I86" s="122">
        <f t="shared" si="1"/>
        <v>6.6068548387096776E-2</v>
      </c>
      <c r="J86" s="122">
        <f t="shared" si="1"/>
        <v>0.13086693548387096</v>
      </c>
      <c r="K86" s="39"/>
    </row>
    <row r="87" spans="1:11" s="58" customFormat="1" ht="15" customHeight="1">
      <c r="A87" s="37"/>
      <c r="B87" s="26"/>
      <c r="C87" s="116" t="s">
        <v>658</v>
      </c>
      <c r="D87" s="111" t="s">
        <v>662</v>
      </c>
      <c r="E87" s="117" t="str">
        <f>IF('[5]46 - передача'!$E$39="", "", '[5]46 - передача'!$E$39)</f>
        <v>ОАО "Мосэнергосбыт"</v>
      </c>
      <c r="F87" s="121">
        <f>SUM(G87:J87)</f>
        <v>0.46965053763440862</v>
      </c>
      <c r="G87" s="122">
        <f t="shared" si="1"/>
        <v>0</v>
      </c>
      <c r="H87" s="122">
        <f t="shared" si="1"/>
        <v>0.46965053763440862</v>
      </c>
      <c r="I87" s="122">
        <f t="shared" si="1"/>
        <v>0</v>
      </c>
      <c r="J87" s="122">
        <f t="shared" si="1"/>
        <v>0</v>
      </c>
      <c r="K87" s="39"/>
    </row>
    <row r="88" spans="1:11" s="58" customFormat="1" ht="15" customHeight="1">
      <c r="A88" s="37"/>
      <c r="B88" s="26"/>
      <c r="C88" s="116" t="s">
        <v>658</v>
      </c>
      <c r="D88" s="111" t="s">
        <v>663</v>
      </c>
      <c r="E88" s="117" t="str">
        <f>IF('[5]46 - передача'!$E$40="", "", '[5]46 - передача'!$E$40)</f>
        <v>ЗАО "МАРЭМ+"</v>
      </c>
      <c r="F88" s="121">
        <f>SUM(G88:J88)</f>
        <v>0.61400403225806455</v>
      </c>
      <c r="G88" s="122">
        <f t="shared" si="1"/>
        <v>0</v>
      </c>
      <c r="H88" s="122">
        <f t="shared" si="1"/>
        <v>0.61400403225806455</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2.6391129032258065</v>
      </c>
      <c r="G90" s="121">
        <f>SUM(G91:G93)</f>
        <v>0</v>
      </c>
      <c r="H90" s="121">
        <f>SUM(H91:H93)</f>
        <v>2.6391129032258065</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IF('[5]46 - передача'!$E$44="", "", '[5]46 - передача'!$E$44)</f>
        <v>ОАО "НЭСК-электросети"</v>
      </c>
      <c r="F92" s="121">
        <f>SUM(G92:J92)</f>
        <v>2.6391129032258065</v>
      </c>
      <c r="G92" s="122">
        <f>G44/744</f>
        <v>0</v>
      </c>
      <c r="H92" s="122">
        <f>H44/744</f>
        <v>2.6391129032258065</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2.1400685483870956</v>
      </c>
      <c r="G103" s="126">
        <f>SUM(G78:J78)</f>
        <v>0</v>
      </c>
      <c r="H103" s="126">
        <f>SUM(G79:J79)</f>
        <v>1.2617836021505371</v>
      </c>
      <c r="I103" s="126">
        <f>SUM(G80:J80)</f>
        <v>0.87828494623655862</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0.14420967741935481</v>
      </c>
      <c r="G106" s="126">
        <f>SUM(G107:G108)</f>
        <v>0</v>
      </c>
      <c r="H106" s="126">
        <f>SUM(H107:H108)</f>
        <v>3.8938172043010748E-2</v>
      </c>
      <c r="I106" s="126">
        <f>SUM(I107:I108)</f>
        <v>4.5602150537634403E-2</v>
      </c>
      <c r="J106" s="124">
        <f>SUM(J107:J108)</f>
        <v>5.9669354838709672E-2</v>
      </c>
      <c r="K106" s="21"/>
    </row>
    <row r="107" spans="1:11" ht="24" customHeight="1">
      <c r="A107" s="24"/>
      <c r="B107" s="25"/>
      <c r="C107" s="20"/>
      <c r="D107" s="89" t="s">
        <v>149</v>
      </c>
      <c r="E107" s="12" t="s">
        <v>123</v>
      </c>
      <c r="F107" s="121">
        <f t="shared" si="2"/>
        <v>0</v>
      </c>
      <c r="G107" s="122">
        <f>G59/720</f>
        <v>0</v>
      </c>
      <c r="H107" s="122">
        <f t="shared" ref="H107:J108" si="3">H59/744</f>
        <v>0</v>
      </c>
      <c r="I107" s="122">
        <f t="shared" si="3"/>
        <v>0</v>
      </c>
      <c r="J107" s="122">
        <f t="shared" si="3"/>
        <v>0</v>
      </c>
      <c r="K107" s="21"/>
    </row>
    <row r="108" spans="1:11" ht="24" customHeight="1">
      <c r="A108" s="24"/>
      <c r="B108" s="25"/>
      <c r="C108" s="20"/>
      <c r="D108" s="89" t="s">
        <v>180</v>
      </c>
      <c r="E108" s="14" t="s">
        <v>124</v>
      </c>
      <c r="F108" s="121">
        <f t="shared" si="2"/>
        <v>0.14420967741935481</v>
      </c>
      <c r="G108" s="122">
        <f>G60/720</f>
        <v>0</v>
      </c>
      <c r="H108" s="122">
        <f t="shared" si="3"/>
        <v>3.8938172043010748E-2</v>
      </c>
      <c r="I108" s="122">
        <f t="shared" si="3"/>
        <v>4.5602150537634403E-2</v>
      </c>
      <c r="J108" s="122">
        <f t="shared" si="3"/>
        <v>5.9669354838709672E-2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4">G62/720</f>
        <v>0</v>
      </c>
      <c r="H110" s="122">
        <f t="shared" si="4"/>
        <v>0</v>
      </c>
      <c r="I110" s="122">
        <f t="shared" si="4"/>
        <v>0</v>
      </c>
      <c r="J110" s="122">
        <f t="shared" si="4"/>
        <v>0</v>
      </c>
      <c r="K110" s="21"/>
    </row>
    <row r="111" spans="1:11" ht="30" customHeight="1">
      <c r="A111" s="24"/>
      <c r="B111" s="25"/>
      <c r="C111" s="20"/>
      <c r="D111" s="89" t="s">
        <v>148</v>
      </c>
      <c r="E111" s="13" t="s">
        <v>126</v>
      </c>
      <c r="F111" s="121">
        <f t="shared" si="2"/>
        <v>0</v>
      </c>
      <c r="G111" s="122">
        <f t="shared" si="4"/>
        <v>0</v>
      </c>
      <c r="H111" s="122">
        <f t="shared" si="4"/>
        <v>0</v>
      </c>
      <c r="I111" s="122">
        <f t="shared" si="4"/>
        <v>0</v>
      </c>
      <c r="J111" s="122">
        <f t="shared" si="4"/>
        <v>0</v>
      </c>
      <c r="K111" s="21"/>
    </row>
    <row r="112" spans="1:11" ht="30" customHeight="1">
      <c r="A112" s="24"/>
      <c r="B112" s="25"/>
      <c r="C112" s="20"/>
      <c r="D112" s="94" t="s">
        <v>150</v>
      </c>
      <c r="E112" s="31" t="s">
        <v>2</v>
      </c>
      <c r="F112" s="128">
        <f t="shared" si="2"/>
        <v>3.7470027081099033E-16</v>
      </c>
      <c r="G112" s="129">
        <f>G66-G82-G103-G104-G106+G110-G111</f>
        <v>0</v>
      </c>
      <c r="H112" s="129">
        <f>H66+H77-H82-H103-H104-H106+H110-H111</f>
        <v>7.8409501114151681E-16</v>
      </c>
      <c r="I112" s="129">
        <f>I66+I77-I82-I103-I104-I106+I110-I111</f>
        <v>9.7144514654701197E-17</v>
      </c>
      <c r="J112" s="130">
        <f>J66+J77-J82-J104-J106+J110-J111</f>
        <v>-5.0653925498522767E-16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2604.2473959500003</v>
      </c>
      <c r="G117" s="133">
        <f>SUM(G118,G121,G125)</f>
        <v>0</v>
      </c>
      <c r="H117" s="133">
        <f>SUM(H118,H121,H125)</f>
        <v>2462.0945334500002</v>
      </c>
      <c r="I117" s="133">
        <f>SUM(I118,I121,I125)</f>
        <v>41.568255000000001</v>
      </c>
      <c r="J117" s="134">
        <f>SUM(J118,J121,J125)</f>
        <v>100.5846075</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2604.2473959500003</v>
      </c>
      <c r="G121" s="126">
        <f>SUM(G122:G124)</f>
        <v>0</v>
      </c>
      <c r="H121" s="126">
        <f>SUM(H122:H124)</f>
        <v>2462.0945334500002</v>
      </c>
      <c r="I121" s="126">
        <f>SUM(I122:I124)</f>
        <v>41.568255000000001</v>
      </c>
      <c r="J121" s="124">
        <f>SUM(J122:J124)</f>
        <v>100.5846075</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2604.2473959500003</v>
      </c>
      <c r="G123" s="122"/>
      <c r="H123" s="122">
        <f>H114*189859.87/1000+H34*165.15/1000</f>
        <v>2462.0945334500002</v>
      </c>
      <c r="I123" s="122">
        <f>I34*165.15/1000</f>
        <v>41.568255000000001</v>
      </c>
      <c r="J123" s="122">
        <f>J34*165.15/1000</f>
        <v>100.5846075</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4792.4170000000004</v>
      </c>
      <c r="G133" s="118">
        <f>SUM(G134,G137,G141)</f>
        <v>0</v>
      </c>
      <c r="H133" s="118">
        <f>SUM(H134,H137,H141)</f>
        <v>4792.4170000000004</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4792.4170000000004</v>
      </c>
      <c r="G137" s="126">
        <f>SUM(G138:G140)</f>
        <v>0</v>
      </c>
      <c r="H137" s="126">
        <f>SUM(H138:H140)</f>
        <v>4792.4170000000004</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IF('[5]46 - передача'!$E$123="", "", '[5]46 - передача'!$E$123)</f>
        <v>ОАО "Кубаньэнерго"</v>
      </c>
      <c r="F139" s="121">
        <f>SUM(G139:J139)</f>
        <v>4792.4170000000004</v>
      </c>
      <c r="G139" s="122"/>
      <c r="H139" s="122">
        <v>4792.4170000000004</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148"/>
  <sheetViews>
    <sheetView topLeftCell="C7" workbookViewId="0">
      <selection activeCell="F34" sqref="F34"/>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671</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4597.0190000000002</v>
      </c>
      <c r="G18" s="119">
        <f>SUM(G19,G20,G24,G28)</f>
        <v>0</v>
      </c>
      <c r="H18" s="119">
        <f>SUM(H19,H20,H24,H28)</f>
        <v>4596.7700000000004</v>
      </c>
      <c r="I18" s="119">
        <f>SUM(I19,I20,I24,I28)</f>
        <v>0.249</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4596.7700000000004</v>
      </c>
      <c r="G20" s="121">
        <f>SUM(G21:G23)</f>
        <v>0</v>
      </c>
      <c r="H20" s="121">
        <f>SUM(H21:H23)</f>
        <v>4596.7700000000004</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4596.7700000000004</v>
      </c>
      <c r="G22" s="122"/>
      <c r="H22" s="122">
        <v>4596.7700000000004</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0.249</v>
      </c>
      <c r="G24" s="121">
        <f>SUM(G25:G27)</f>
        <v>0</v>
      </c>
      <c r="H24" s="121">
        <f>SUM(H25:H27)</f>
        <v>0</v>
      </c>
      <c r="I24" s="121">
        <f>SUM(I25:I27)</f>
        <v>0.249</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0.249</v>
      </c>
      <c r="G26" s="122"/>
      <c r="H26" s="122"/>
      <c r="I26" s="122">
        <v>0.249</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1837.2790000000005</v>
      </c>
      <c r="G29" s="28"/>
      <c r="H29" s="126">
        <f>H30</f>
        <v>0</v>
      </c>
      <c r="I29" s="126">
        <f>I30+I31</f>
        <v>1068.0980000000002</v>
      </c>
      <c r="J29" s="124">
        <f>J30+J31+J32</f>
        <v>769.18100000000027</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1068.0980000000002</v>
      </c>
      <c r="G31" s="28"/>
      <c r="H31" s="28"/>
      <c r="I31" s="122">
        <f>H22-H34-H60</f>
        <v>1068.0980000000002</v>
      </c>
      <c r="J31" s="123"/>
      <c r="K31" s="21"/>
    </row>
    <row r="32" spans="1:11" ht="24" customHeight="1">
      <c r="A32" s="24"/>
      <c r="B32" s="25"/>
      <c r="C32" s="20"/>
      <c r="D32" s="89" t="s">
        <v>138</v>
      </c>
      <c r="E32" s="12" t="s">
        <v>132</v>
      </c>
      <c r="F32" s="121">
        <f>SUM(J32)</f>
        <v>769.18100000000027</v>
      </c>
      <c r="G32" s="29"/>
      <c r="H32" s="29"/>
      <c r="I32" s="29"/>
      <c r="J32" s="127">
        <f>I26+I31-I34-I60</f>
        <v>769.18100000000027</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4478.1120000000001</v>
      </c>
      <c r="G34" s="126">
        <f>SUM(G35,G42,G46,G49,G52)</f>
        <v>0</v>
      </c>
      <c r="H34" s="126">
        <f>SUM(H35,H42,H46,H49,H52)</f>
        <v>3490.6570000000002</v>
      </c>
      <c r="I34" s="126">
        <f>SUM(I35,I42,I46,I49,I52)</f>
        <v>266.14699999999999</v>
      </c>
      <c r="J34" s="124">
        <f>SUM(J35,J42,J46,J49,J52)</f>
        <v>721.30799999999999</v>
      </c>
      <c r="K34" s="21"/>
    </row>
    <row r="35" spans="1:11" ht="24" customHeight="1">
      <c r="A35" s="24"/>
      <c r="B35" s="25"/>
      <c r="C35" s="20"/>
      <c r="D35" s="89" t="s">
        <v>140</v>
      </c>
      <c r="E35" s="12" t="s">
        <v>179</v>
      </c>
      <c r="F35" s="121">
        <f>SUM(G35:J35)</f>
        <v>1842.2259999999999</v>
      </c>
      <c r="G35" s="121">
        <f>SUM(G36:G41)</f>
        <v>0</v>
      </c>
      <c r="H35" s="121">
        <f>SUM(H36:H41)</f>
        <v>854.77099999999996</v>
      </c>
      <c r="I35" s="121">
        <f>SUM(I36:I41)</f>
        <v>266.14699999999999</v>
      </c>
      <c r="J35" s="124">
        <f>SUM(J36:J41)</f>
        <v>721.30799999999999</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864.88599999999997</v>
      </c>
      <c r="G37" s="122"/>
      <c r="H37" s="122">
        <v>0</v>
      </c>
      <c r="I37" s="122">
        <v>216.178</v>
      </c>
      <c r="J37" s="125">
        <v>648.70799999999997</v>
      </c>
      <c r="K37" s="39"/>
    </row>
    <row r="38" spans="1:11" s="58" customFormat="1" ht="15" customHeight="1">
      <c r="A38" s="37"/>
      <c r="B38" s="26"/>
      <c r="C38" s="115" t="s">
        <v>658</v>
      </c>
      <c r="D38" s="111" t="s">
        <v>661</v>
      </c>
      <c r="E38" s="43" t="s">
        <v>319</v>
      </c>
      <c r="F38" s="121">
        <f>SUM(G38:J38)</f>
        <v>131.52600000000001</v>
      </c>
      <c r="G38" s="122"/>
      <c r="H38" s="122">
        <v>8.9570000000000007</v>
      </c>
      <c r="I38" s="122">
        <v>49.969000000000001</v>
      </c>
      <c r="J38" s="125">
        <v>72.599999999999994</v>
      </c>
      <c r="K38" s="39"/>
    </row>
    <row r="39" spans="1:11" s="58" customFormat="1" ht="15" customHeight="1">
      <c r="A39" s="37"/>
      <c r="B39" s="26"/>
      <c r="C39" s="115" t="s">
        <v>658</v>
      </c>
      <c r="D39" s="111" t="s">
        <v>662</v>
      </c>
      <c r="E39" s="43" t="s">
        <v>316</v>
      </c>
      <c r="F39" s="121">
        <f>SUM(G39:J39)</f>
        <v>390.08300000000003</v>
      </c>
      <c r="G39" s="122"/>
      <c r="H39" s="122">
        <v>390.08300000000003</v>
      </c>
      <c r="I39" s="122"/>
      <c r="J39" s="125"/>
      <c r="K39" s="39"/>
    </row>
    <row r="40" spans="1:11" s="58" customFormat="1" ht="15" customHeight="1">
      <c r="A40" s="37"/>
      <c r="B40" s="26"/>
      <c r="C40" s="115" t="s">
        <v>658</v>
      </c>
      <c r="D40" s="111" t="s">
        <v>663</v>
      </c>
      <c r="E40" s="43" t="s">
        <v>307</v>
      </c>
      <c r="F40" s="121">
        <f>SUM(G40:J40)</f>
        <v>455.73099999999999</v>
      </c>
      <c r="G40" s="122"/>
      <c r="H40" s="122">
        <v>455.73099999999999</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2635.886</v>
      </c>
      <c r="G42" s="121">
        <f>SUM(G43:G45)</f>
        <v>0</v>
      </c>
      <c r="H42" s="121">
        <f>SUM(H43:H45)</f>
        <v>2635.886</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2635.886</v>
      </c>
      <c r="G44" s="122"/>
      <c r="H44" s="122">
        <v>2635.886</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1837.2790000000005</v>
      </c>
      <c r="G55" s="126">
        <f>SUM(G30:J30)</f>
        <v>0</v>
      </c>
      <c r="H55" s="126">
        <f>SUM(G31:J31)</f>
        <v>1068.0980000000002</v>
      </c>
      <c r="I55" s="126">
        <f>SUM(G32:J32)</f>
        <v>769.18100000000027</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118.90699999999998</v>
      </c>
      <c r="G58" s="126">
        <f>SUM(G59:G60)</f>
        <v>0</v>
      </c>
      <c r="H58" s="126">
        <f>SUM(H59:H60)</f>
        <v>38.015000000000001</v>
      </c>
      <c r="I58" s="126">
        <f>SUM(I59:I60)</f>
        <v>33.018999999999998</v>
      </c>
      <c r="J58" s="124">
        <f>SUM(J59:J60)</f>
        <v>47.872999999999998</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118.90699999999998</v>
      </c>
      <c r="G60" s="122"/>
      <c r="H60" s="122">
        <v>38.015000000000001</v>
      </c>
      <c r="I60" s="122">
        <v>33.018999999999998</v>
      </c>
      <c r="J60" s="123">
        <v>47.872999999999998</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3.836930773104541E-13</v>
      </c>
      <c r="G64" s="129">
        <f>G18-G34-G55-G56-G58+G62-G63</f>
        <v>0</v>
      </c>
      <c r="H64" s="129">
        <f>H18+H29-H34-H55-H56-H58+H62-H63</f>
        <v>9.9475983006414026E-14</v>
      </c>
      <c r="I64" s="129">
        <f>I18+I29-I34-I55-I56-I58+I62-I63</f>
        <v>7.1054273576010019E-15</v>
      </c>
      <c r="J64" s="130">
        <f>J18+J29-J34-J56-J58+J62-J63</f>
        <v>2.7711166694643907E-13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6.3847374551971336</v>
      </c>
      <c r="G66" s="119">
        <f>SUM(G67,G68,G72,G76)</f>
        <v>0</v>
      </c>
      <c r="H66" s="119">
        <f>SUM(H67,H68,H72,H76)</f>
        <v>6.3844027777777788</v>
      </c>
      <c r="I66" s="119">
        <f>SUM(I67,I68,I72,I76)</f>
        <v>3.3467741935483869E-4</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6.3844027777777788</v>
      </c>
      <c r="G68" s="121">
        <f>SUM(G69:G71)</f>
        <v>0</v>
      </c>
      <c r="H68" s="121">
        <f>SUM(H69:H71)</f>
        <v>6.3844027777777788</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IF('[6]46 - передача'!$E$22="", "", '[6]46 - передача'!$E$22)</f>
        <v>ОАО "Кубаньэнерго"</v>
      </c>
      <c r="F70" s="121">
        <f>SUM(G70:J70)</f>
        <v>6.3844027777777788</v>
      </c>
      <c r="G70" s="122">
        <f>G22/720</f>
        <v>0</v>
      </c>
      <c r="H70" s="122">
        <f>H22/720</f>
        <v>6.3844027777777788</v>
      </c>
      <c r="I70" s="122">
        <f>I22/720</f>
        <v>0</v>
      </c>
      <c r="J70" s="122">
        <f>J22/720</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3.3467741935483869E-4</v>
      </c>
      <c r="G72" s="121">
        <f>SUM(G73:G75)</f>
        <v>0</v>
      </c>
      <c r="H72" s="121">
        <f>SUM(H73:H75)</f>
        <v>0</v>
      </c>
      <c r="I72" s="121">
        <f>SUM(I73:I75)</f>
        <v>3.3467741935483869E-4</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IF('[6]46 - передача'!$E$26="", "", '[6]46 - передача'!$E$26)</f>
        <v>Филиал КВЭП ЗАО "РАМО-М"</v>
      </c>
      <c r="F74" s="121">
        <f>SUM(G74:J74)</f>
        <v>3.3467741935483869E-4</v>
      </c>
      <c r="G74" s="122">
        <f>G26/720</f>
        <v>0</v>
      </c>
      <c r="H74" s="122">
        <f>H26/744</f>
        <v>0</v>
      </c>
      <c r="I74" s="122">
        <f>I26/744</f>
        <v>3.3467741935483869E-4</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2.5517763888888894</v>
      </c>
      <c r="G77" s="35"/>
      <c r="H77" s="126">
        <f>H78</f>
        <v>0</v>
      </c>
      <c r="I77" s="126">
        <f>I78+I79</f>
        <v>1.4834694444444447</v>
      </c>
      <c r="J77" s="124">
        <f>J78+J79+J80</f>
        <v>1.0683069444444449</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1.4834694444444447</v>
      </c>
      <c r="G79" s="35"/>
      <c r="H79" s="35"/>
      <c r="I79" s="122">
        <f>I31/720</f>
        <v>1.4834694444444447</v>
      </c>
      <c r="J79" s="122">
        <f>J31/720</f>
        <v>0</v>
      </c>
      <c r="K79" s="21"/>
    </row>
    <row r="80" spans="1:11" ht="24" customHeight="1">
      <c r="A80" s="24"/>
      <c r="B80" s="25"/>
      <c r="C80" s="20"/>
      <c r="D80" s="89" t="s">
        <v>138</v>
      </c>
      <c r="E80" s="12" t="s">
        <v>132</v>
      </c>
      <c r="F80" s="121">
        <f>SUM(J80)</f>
        <v>1.0683069444444449</v>
      </c>
      <c r="G80" s="35"/>
      <c r="H80" s="35"/>
      <c r="I80" s="35"/>
      <c r="J80" s="122">
        <f>J32/720</f>
        <v>1.0683069444444449</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6.2195999999999998</v>
      </c>
      <c r="G82" s="126">
        <f>SUM(G83,G90,G94,G97,G100)</f>
        <v>0</v>
      </c>
      <c r="H82" s="126">
        <f>SUM(H83,H90,H94,H97,H100)</f>
        <v>4.8481347222222224</v>
      </c>
      <c r="I82" s="126">
        <f>SUM(I83,I90,I94,I97,I100)</f>
        <v>0.36964861111111114</v>
      </c>
      <c r="J82" s="124">
        <f>SUM(J83,J90,J94,J97,J100)</f>
        <v>1.0018166666666666</v>
      </c>
      <c r="K82" s="21"/>
    </row>
    <row r="83" spans="1:11" ht="24" customHeight="1">
      <c r="A83" s="24"/>
      <c r="B83" s="25"/>
      <c r="C83" s="20"/>
      <c r="D83" s="89" t="s">
        <v>140</v>
      </c>
      <c r="E83" s="12" t="s">
        <v>179</v>
      </c>
      <c r="F83" s="121">
        <f>SUM(G83:J83)</f>
        <v>2.5586472222222221</v>
      </c>
      <c r="G83" s="121">
        <f>SUM(G84:G89)</f>
        <v>0</v>
      </c>
      <c r="H83" s="121">
        <f>SUM(H84:H89)</f>
        <v>1.1871819444444445</v>
      </c>
      <c r="I83" s="121">
        <f>SUM(I84:I89)</f>
        <v>0.36964861111111114</v>
      </c>
      <c r="J83" s="124">
        <f>SUM(J84:J89)</f>
        <v>1.0018166666666666</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IF('[6]46 - передача'!$E$37="", "", '[6]46 - передача'!$E$37)</f>
        <v>ОАО "Кубаньэнергосбыт"</v>
      </c>
      <c r="F85" s="121">
        <f>SUM(G85:J85)</f>
        <v>1.2012305555555556</v>
      </c>
      <c r="G85" s="122">
        <f>G37/744</f>
        <v>0</v>
      </c>
      <c r="H85" s="122">
        <f>H37/720</f>
        <v>0</v>
      </c>
      <c r="I85" s="122">
        <f>I37/720</f>
        <v>0.30024722222222222</v>
      </c>
      <c r="J85" s="122">
        <f>J37/720</f>
        <v>0.90098333333333325</v>
      </c>
      <c r="K85" s="39"/>
    </row>
    <row r="86" spans="1:11" s="58" customFormat="1" ht="15" customHeight="1">
      <c r="A86" s="37"/>
      <c r="B86" s="26"/>
      <c r="C86" s="116" t="s">
        <v>658</v>
      </c>
      <c r="D86" s="111" t="s">
        <v>661</v>
      </c>
      <c r="E86" s="117" t="str">
        <f>IF('[6]46 - передача'!$E$38="", "", '[6]46 - передача'!$E$38)</f>
        <v>ОАО "НЭСК"</v>
      </c>
      <c r="F86" s="121">
        <f>SUM(G86:J86)</f>
        <v>0.182675</v>
      </c>
      <c r="G86" s="122">
        <f>G38/744</f>
        <v>0</v>
      </c>
      <c r="H86" s="122">
        <f t="shared" ref="H86:J88" si="1">H38/720</f>
        <v>1.2440277777777779E-2</v>
      </c>
      <c r="I86" s="122">
        <f t="shared" si="1"/>
        <v>6.9401388888888887E-2</v>
      </c>
      <c r="J86" s="122">
        <f t="shared" si="1"/>
        <v>0.10083333333333333</v>
      </c>
      <c r="K86" s="39"/>
    </row>
    <row r="87" spans="1:11" s="58" customFormat="1" ht="15" customHeight="1">
      <c r="A87" s="37"/>
      <c r="B87" s="26"/>
      <c r="C87" s="116" t="s">
        <v>658</v>
      </c>
      <c r="D87" s="111" t="s">
        <v>662</v>
      </c>
      <c r="E87" s="117" t="str">
        <f>IF('[6]46 - передача'!$E$39="", "", '[6]46 - передача'!$E$39)</f>
        <v>ОАО "Мосэнергосбыт"</v>
      </c>
      <c r="F87" s="121">
        <f>SUM(G87:J87)</f>
        <v>0.5417819444444445</v>
      </c>
      <c r="G87" s="122">
        <f>G39/744</f>
        <v>0</v>
      </c>
      <c r="H87" s="122">
        <f t="shared" si="1"/>
        <v>0.5417819444444445</v>
      </c>
      <c r="I87" s="122">
        <f t="shared" si="1"/>
        <v>0</v>
      </c>
      <c r="J87" s="122">
        <f t="shared" si="1"/>
        <v>0</v>
      </c>
      <c r="K87" s="39"/>
    </row>
    <row r="88" spans="1:11" s="58" customFormat="1" ht="15" customHeight="1">
      <c r="A88" s="37"/>
      <c r="B88" s="26"/>
      <c r="C88" s="116" t="s">
        <v>658</v>
      </c>
      <c r="D88" s="111" t="s">
        <v>663</v>
      </c>
      <c r="E88" s="117" t="str">
        <f>IF('[6]46 - передача'!$E$40="", "", '[6]46 - передача'!$E$40)</f>
        <v>ЗАО "МАРЭМ+"</v>
      </c>
      <c r="F88" s="121">
        <f>SUM(G88:J88)</f>
        <v>0.63295972222222219</v>
      </c>
      <c r="G88" s="122">
        <f>G40/744</f>
        <v>0</v>
      </c>
      <c r="H88" s="122">
        <f t="shared" si="1"/>
        <v>0.63295972222222219</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3.6609527777777777</v>
      </c>
      <c r="G90" s="121">
        <f>SUM(G91:G93)</f>
        <v>0</v>
      </c>
      <c r="H90" s="121">
        <f>SUM(H91:H93)</f>
        <v>3.6609527777777777</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IF('[6]46 - передача'!$E$44="", "", '[6]46 - передача'!$E$44)</f>
        <v>ОАО "НЭСК-электросети"</v>
      </c>
      <c r="F92" s="121">
        <f>SUM(G92:J92)</f>
        <v>3.6609527777777777</v>
      </c>
      <c r="G92" s="122">
        <f>G44/744</f>
        <v>0</v>
      </c>
      <c r="H92" s="122">
        <f>H44/720</f>
        <v>3.6609527777777777</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2.5517763888888894</v>
      </c>
      <c r="G103" s="126">
        <f>SUM(G78:J78)</f>
        <v>0</v>
      </c>
      <c r="H103" s="126">
        <f>SUM(G79:J79)</f>
        <v>1.4834694444444447</v>
      </c>
      <c r="I103" s="126">
        <f>SUM(G80:J80)</f>
        <v>1.0683069444444449</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0.16514861111111109</v>
      </c>
      <c r="G106" s="126">
        <f>SUM(G107:G108)</f>
        <v>0</v>
      </c>
      <c r="H106" s="126">
        <f>SUM(H107:H108)</f>
        <v>5.2798611111111109E-2</v>
      </c>
      <c r="I106" s="126">
        <f>SUM(I107:I108)</f>
        <v>4.5859722222222218E-2</v>
      </c>
      <c r="J106" s="124">
        <f>SUM(J107:J108)</f>
        <v>6.6490277777777773E-2</v>
      </c>
      <c r="K106" s="21"/>
    </row>
    <row r="107" spans="1:11" ht="24" customHeight="1">
      <c r="A107" s="24"/>
      <c r="B107" s="25"/>
      <c r="C107" s="20"/>
      <c r="D107" s="89" t="s">
        <v>149</v>
      </c>
      <c r="E107" s="12" t="s">
        <v>123</v>
      </c>
      <c r="F107" s="121">
        <f t="shared" si="2"/>
        <v>0</v>
      </c>
      <c r="G107" s="122">
        <f>G59/720</f>
        <v>0</v>
      </c>
      <c r="H107" s="122">
        <f>H59/744</f>
        <v>0</v>
      </c>
      <c r="I107" s="122">
        <f>I59/744</f>
        <v>0</v>
      </c>
      <c r="J107" s="122">
        <f>J59/744</f>
        <v>0</v>
      </c>
      <c r="K107" s="21"/>
    </row>
    <row r="108" spans="1:11" ht="24" customHeight="1">
      <c r="A108" s="24"/>
      <c r="B108" s="25"/>
      <c r="C108" s="20"/>
      <c r="D108" s="89" t="s">
        <v>180</v>
      </c>
      <c r="E108" s="14" t="s">
        <v>124</v>
      </c>
      <c r="F108" s="121">
        <f t="shared" si="2"/>
        <v>0.16514861111111109</v>
      </c>
      <c r="G108" s="122">
        <f>G60/720</f>
        <v>0</v>
      </c>
      <c r="H108" s="122">
        <f>H60/720</f>
        <v>5.2798611111111109E-2</v>
      </c>
      <c r="I108" s="122">
        <f>I60/720</f>
        <v>4.5859722222222218E-2</v>
      </c>
      <c r="J108" s="122">
        <f>J60/720</f>
        <v>6.6490277777777773E-2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3">G62/720</f>
        <v>0</v>
      </c>
      <c r="H110" s="122">
        <f t="shared" si="3"/>
        <v>0</v>
      </c>
      <c r="I110" s="122">
        <f t="shared" si="3"/>
        <v>0</v>
      </c>
      <c r="J110" s="122">
        <f t="shared" si="3"/>
        <v>0</v>
      </c>
      <c r="K110" s="21"/>
    </row>
    <row r="111" spans="1:11" ht="30" customHeight="1">
      <c r="A111" s="24"/>
      <c r="B111" s="25"/>
      <c r="C111" s="20"/>
      <c r="D111" s="89" t="s">
        <v>148</v>
      </c>
      <c r="E111" s="13" t="s">
        <v>126</v>
      </c>
      <c r="F111" s="121">
        <f t="shared" si="2"/>
        <v>0</v>
      </c>
      <c r="G111" s="122">
        <f t="shared" si="3"/>
        <v>0</v>
      </c>
      <c r="H111" s="122">
        <f t="shared" si="3"/>
        <v>0</v>
      </c>
      <c r="I111" s="122">
        <f t="shared" si="3"/>
        <v>0</v>
      </c>
      <c r="J111" s="122">
        <f t="shared" si="3"/>
        <v>0</v>
      </c>
      <c r="K111" s="21"/>
    </row>
    <row r="112" spans="1:11" ht="30" customHeight="1">
      <c r="A112" s="24"/>
      <c r="B112" s="25"/>
      <c r="C112" s="20"/>
      <c r="D112" s="94" t="s">
        <v>150</v>
      </c>
      <c r="E112" s="31" t="s">
        <v>2</v>
      </c>
      <c r="F112" s="128">
        <f t="shared" si="2"/>
        <v>-1.1155913977690946E-5</v>
      </c>
      <c r="G112" s="129">
        <f>G66-G82-G103-G104-G106+G110-G111</f>
        <v>0</v>
      </c>
      <c r="H112" s="129">
        <f>H66+H77-H82-H103-H104-H106+H110-H111</f>
        <v>5.0653925498522767E-16</v>
      </c>
      <c r="I112" s="129">
        <f>I66+I77-I82-I103-I104-I106+I110-I111</f>
        <v>-1.1155913978697085E-5</v>
      </c>
      <c r="J112" s="130">
        <f>J66+J77-J82-J104-J106+J110-J111</f>
        <v>4.9960036108132044E-16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2742.5818253000002</v>
      </c>
      <c r="G117" s="133">
        <f>SUM(G118,G121,G125)</f>
        <v>0</v>
      </c>
      <c r="H117" s="133">
        <f>SUM(H118,H121,H125)</f>
        <v>2579.5036320500003</v>
      </c>
      <c r="I117" s="133">
        <f>SUM(I118,I121,I125)</f>
        <v>43.954177049999998</v>
      </c>
      <c r="J117" s="134">
        <f>SUM(J118,J121,J125)</f>
        <v>119.1240162</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2742.5818253000002</v>
      </c>
      <c r="G121" s="126">
        <f>SUM(G122:G124)</f>
        <v>0</v>
      </c>
      <c r="H121" s="126">
        <f>SUM(H122:H124)</f>
        <v>2579.5036320500003</v>
      </c>
      <c r="I121" s="126">
        <f>SUM(I122:I124)</f>
        <v>43.954177049999998</v>
      </c>
      <c r="J121" s="124">
        <f>SUM(J122:J124)</f>
        <v>119.1240162</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2742.5818253000002</v>
      </c>
      <c r="G123" s="122"/>
      <c r="H123" s="122">
        <f>H114*189859.87/1000+H34*165.15/1000</f>
        <v>2579.5036320500003</v>
      </c>
      <c r="I123" s="122">
        <f>I34*165.15/1000</f>
        <v>43.954177049999998</v>
      </c>
      <c r="J123" s="122">
        <f>J34*165.15/1000</f>
        <v>119.1240162</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2564.0749999999998</v>
      </c>
      <c r="G133" s="118">
        <f>SUM(G134,G137,G141)</f>
        <v>0</v>
      </c>
      <c r="H133" s="118">
        <f>SUM(H134,H137,H141)</f>
        <v>2564.0749999999998</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2564.0749999999998</v>
      </c>
      <c r="G137" s="126">
        <f>SUM(G138:G140)</f>
        <v>0</v>
      </c>
      <c r="H137" s="126">
        <f>SUM(H138:H140)</f>
        <v>2564.0749999999998</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IF('[6]46 - передача'!$E$123="", "", '[6]46 - передача'!$E$123)</f>
        <v>ОАО "Кубаньэнерго"</v>
      </c>
      <c r="F139" s="121">
        <f>SUM(G139:J139)</f>
        <v>2564.0749999999998</v>
      </c>
      <c r="G139" s="122"/>
      <c r="H139" s="122">
        <v>2564.0749999999998</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L153"/>
  <sheetViews>
    <sheetView topLeftCell="C7" workbookViewId="0">
      <selection activeCell="F34" sqref="F34"/>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672</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5674.6629999999996</v>
      </c>
      <c r="G18" s="119">
        <f>SUM(G19,G20,G24,G28)</f>
        <v>0</v>
      </c>
      <c r="H18" s="119">
        <f>SUM(H19,H20,H24,H28)</f>
        <v>5673.7439999999997</v>
      </c>
      <c r="I18" s="119">
        <f>SUM(I19,I20,I24,I28)</f>
        <v>0.91900000000000004</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5673.7439999999997</v>
      </c>
      <c r="G20" s="121">
        <f>SUM(G21:G23)</f>
        <v>0</v>
      </c>
      <c r="H20" s="121">
        <f>SUM(H21:H23)</f>
        <v>5673.7439999999997</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5673.7439999999997</v>
      </c>
      <c r="G22" s="122"/>
      <c r="H22" s="122">
        <v>5673.7439999999997</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0.91900000000000004</v>
      </c>
      <c r="G24" s="121">
        <f>SUM(G25:G27)</f>
        <v>0</v>
      </c>
      <c r="H24" s="121">
        <f>SUM(H25:H27)</f>
        <v>0</v>
      </c>
      <c r="I24" s="121">
        <f>SUM(I25:I27)</f>
        <v>0.91900000000000004</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0.91900000000000004</v>
      </c>
      <c r="G26" s="122"/>
      <c r="H26" s="122"/>
      <c r="I26" s="122">
        <v>0.91900000000000004</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2266.37</v>
      </c>
      <c r="G29" s="28"/>
      <c r="H29" s="126">
        <f>H30</f>
        <v>0</v>
      </c>
      <c r="I29" s="126">
        <f>I30+I31</f>
        <v>1288.6879999999999</v>
      </c>
      <c r="J29" s="124">
        <f>J30+J31+J32</f>
        <v>977.6819999999999</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1288.6879999999999</v>
      </c>
      <c r="G31" s="28"/>
      <c r="H31" s="28"/>
      <c r="I31" s="122">
        <f>H22-H34-H60</f>
        <v>1288.6879999999999</v>
      </c>
      <c r="J31" s="123"/>
      <c r="K31" s="21"/>
    </row>
    <row r="32" spans="1:11" ht="24" customHeight="1">
      <c r="A32" s="24"/>
      <c r="B32" s="25"/>
      <c r="C32" s="20"/>
      <c r="D32" s="89" t="s">
        <v>138</v>
      </c>
      <c r="E32" s="12" t="s">
        <v>132</v>
      </c>
      <c r="F32" s="121">
        <f>SUM(J32)</f>
        <v>977.6819999999999</v>
      </c>
      <c r="G32" s="29"/>
      <c r="H32" s="29"/>
      <c r="I32" s="29"/>
      <c r="J32" s="127">
        <f>I26+I31-I34-I60</f>
        <v>977.6819999999999</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5465.393</v>
      </c>
      <c r="G34" s="126">
        <f>SUM(G35,G42,G46,G49,G52)</f>
        <v>0</v>
      </c>
      <c r="H34" s="126">
        <f>SUM(H35,H42,H46,H49,H52)</f>
        <v>4337.4189999999999</v>
      </c>
      <c r="I34" s="126">
        <f>SUM(I35,I42,I46,I49,I52)</f>
        <v>298.34500000000003</v>
      </c>
      <c r="J34" s="124">
        <f>SUM(J35,J42,J46,J49,J52)</f>
        <v>829.62900000000002</v>
      </c>
      <c r="K34" s="21"/>
    </row>
    <row r="35" spans="1:11" ht="24" customHeight="1">
      <c r="A35" s="24"/>
      <c r="B35" s="25"/>
      <c r="C35" s="20"/>
      <c r="D35" s="89" t="s">
        <v>140</v>
      </c>
      <c r="E35" s="12" t="s">
        <v>179</v>
      </c>
      <c r="F35" s="121">
        <f>SUM(G35:J35)</f>
        <v>2062.8560000000002</v>
      </c>
      <c r="G35" s="121">
        <f>SUM(G36:G41)</f>
        <v>0</v>
      </c>
      <c r="H35" s="121">
        <f>SUM(H36:H41)</f>
        <v>934.88200000000006</v>
      </c>
      <c r="I35" s="121">
        <f>SUM(I36:I41)</f>
        <v>298.34500000000003</v>
      </c>
      <c r="J35" s="124">
        <f>SUM(J36:J41)</f>
        <v>829.62900000000002</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994.69100000000003</v>
      </c>
      <c r="G37" s="122"/>
      <c r="H37" s="122">
        <v>0</v>
      </c>
      <c r="I37" s="122">
        <v>238.828</v>
      </c>
      <c r="J37" s="125">
        <v>755.86300000000006</v>
      </c>
      <c r="K37" s="39"/>
    </row>
    <row r="38" spans="1:11" s="58" customFormat="1" ht="15" customHeight="1">
      <c r="A38" s="37"/>
      <c r="B38" s="26"/>
      <c r="C38" s="115" t="s">
        <v>658</v>
      </c>
      <c r="D38" s="111" t="s">
        <v>661</v>
      </c>
      <c r="E38" s="43" t="s">
        <v>319</v>
      </c>
      <c r="F38" s="121">
        <f>SUM(G38:J38)</f>
        <v>143.40300000000002</v>
      </c>
      <c r="G38" s="122"/>
      <c r="H38" s="122">
        <v>10.119999999999999</v>
      </c>
      <c r="I38" s="122">
        <v>59.517000000000003</v>
      </c>
      <c r="J38" s="125">
        <v>73.766000000000005</v>
      </c>
      <c r="K38" s="39"/>
    </row>
    <row r="39" spans="1:11" s="58" customFormat="1" ht="15" customHeight="1">
      <c r="A39" s="37"/>
      <c r="B39" s="26"/>
      <c r="C39" s="115" t="s">
        <v>658</v>
      </c>
      <c r="D39" s="111" t="s">
        <v>662</v>
      </c>
      <c r="E39" s="43" t="s">
        <v>316</v>
      </c>
      <c r="F39" s="121">
        <f>SUM(G39:J39)</f>
        <v>450.80099999999999</v>
      </c>
      <c r="G39" s="122"/>
      <c r="H39" s="122">
        <v>450.80099999999999</v>
      </c>
      <c r="I39" s="122"/>
      <c r="J39" s="125"/>
      <c r="K39" s="39"/>
    </row>
    <row r="40" spans="1:11" s="58" customFormat="1" ht="15" customHeight="1">
      <c r="A40" s="37"/>
      <c r="B40" s="26"/>
      <c r="C40" s="115" t="s">
        <v>658</v>
      </c>
      <c r="D40" s="111" t="s">
        <v>663</v>
      </c>
      <c r="E40" s="43" t="s">
        <v>307</v>
      </c>
      <c r="F40" s="121">
        <f>SUM(G40:J40)</f>
        <v>473.96100000000001</v>
      </c>
      <c r="G40" s="122"/>
      <c r="H40" s="122">
        <v>473.96100000000001</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3402.5369999999998</v>
      </c>
      <c r="G42" s="121">
        <f>SUM(G43:G45)</f>
        <v>0</v>
      </c>
      <c r="H42" s="121">
        <f>SUM(H43:H45)</f>
        <v>3402.5369999999998</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3402.5369999999998</v>
      </c>
      <c r="G44" s="122"/>
      <c r="H44" s="122">
        <v>3402.5369999999998</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2266.37</v>
      </c>
      <c r="G55" s="126">
        <f>SUM(G30:J30)</f>
        <v>0</v>
      </c>
      <c r="H55" s="126">
        <f>SUM(G31:J31)</f>
        <v>1288.6879999999999</v>
      </c>
      <c r="I55" s="126">
        <f>SUM(G32:J32)</f>
        <v>977.6819999999999</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209.26999999999998</v>
      </c>
      <c r="G58" s="126">
        <f>SUM(G59:G60)</f>
        <v>0</v>
      </c>
      <c r="H58" s="126">
        <f>SUM(H59:H60)</f>
        <v>47.637</v>
      </c>
      <c r="I58" s="126">
        <f>SUM(I59:I60)</f>
        <v>13.58</v>
      </c>
      <c r="J58" s="124">
        <f>SUM(J59:J60)</f>
        <v>148.053</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209.26999999999998</v>
      </c>
      <c r="G60" s="122"/>
      <c r="H60" s="122">
        <v>47.637</v>
      </c>
      <c r="I60" s="122">
        <v>13.58</v>
      </c>
      <c r="J60" s="123">
        <v>148.053</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-1.2967404927621828E-13</v>
      </c>
      <c r="G64" s="129">
        <f>G18-G34-G55-G56-G58+G62-G63</f>
        <v>0</v>
      </c>
      <c r="H64" s="129">
        <f>H18+H29-H34-H55-H56-H58+H62-H63</f>
        <v>-5.6843418860808015E-14</v>
      </c>
      <c r="I64" s="129">
        <f>I18+I29-I34-I55-I56-I58+I62-I63</f>
        <v>4.0856207306205761E-14</v>
      </c>
      <c r="J64" s="130">
        <f>J18+J29-J34-J56-J58+J62-J63</f>
        <v>-1.1368683772161603E-13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7.627235215053763</v>
      </c>
      <c r="G66" s="119">
        <f>SUM(G67,G68,G72,G76)</f>
        <v>0</v>
      </c>
      <c r="H66" s="119">
        <f>SUM(H67,H68,H72,H76)</f>
        <v>7.6259999999999994</v>
      </c>
      <c r="I66" s="119">
        <f>SUM(I67,I68,I72,I76)</f>
        <v>1.235215053763441E-3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7.6259999999999994</v>
      </c>
      <c r="G68" s="121">
        <f>SUM(G69:G71)</f>
        <v>0</v>
      </c>
      <c r="H68" s="121">
        <f>SUM(H69:H71)</f>
        <v>7.6259999999999994</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IF('[7]46 - передача'!$E$22="", "", '[7]46 - передача'!$E$22)</f>
        <v>ОАО "Кубаньэнерго"</v>
      </c>
      <c r="F70" s="121">
        <f>SUM(G70:J70)</f>
        <v>7.6259999999999994</v>
      </c>
      <c r="G70" s="122">
        <f>G22/720</f>
        <v>0</v>
      </c>
      <c r="H70" s="122">
        <f>H22/744</f>
        <v>7.6259999999999994</v>
      </c>
      <c r="I70" s="122">
        <f>I22/720</f>
        <v>0</v>
      </c>
      <c r="J70" s="122">
        <f>J22/720</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1.235215053763441E-3</v>
      </c>
      <c r="G72" s="121">
        <f>SUM(G73:G75)</f>
        <v>0</v>
      </c>
      <c r="H72" s="121">
        <f>SUM(H73:H75)</f>
        <v>0</v>
      </c>
      <c r="I72" s="121">
        <f>SUM(I73:I75)</f>
        <v>1.235215053763441E-3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IF('[7]46 - передача'!$E$26="", "", '[7]46 - передача'!$E$26)</f>
        <v>Филиал КВЭП ЗАО "РАМО-М"</v>
      </c>
      <c r="F74" s="121">
        <f>SUM(G74:J74)</f>
        <v>1.235215053763441E-3</v>
      </c>
      <c r="G74" s="122">
        <f>G26/720</f>
        <v>0</v>
      </c>
      <c r="H74" s="122">
        <f>H26/744</f>
        <v>0</v>
      </c>
      <c r="I74" s="122">
        <f>I26/744</f>
        <v>1.235215053763441E-3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3.0461962365591395</v>
      </c>
      <c r="G77" s="35"/>
      <c r="H77" s="126">
        <f>H78</f>
        <v>0</v>
      </c>
      <c r="I77" s="126">
        <f>I78+I79</f>
        <v>1.7321075268817203</v>
      </c>
      <c r="J77" s="124">
        <f>J78+J79+J80</f>
        <v>1.3140887096774192</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1.7321075268817203</v>
      </c>
      <c r="G79" s="35"/>
      <c r="H79" s="35"/>
      <c r="I79" s="122">
        <f>I31/744</f>
        <v>1.7321075268817203</v>
      </c>
      <c r="J79" s="122">
        <f>J31/720</f>
        <v>0</v>
      </c>
      <c r="K79" s="21"/>
    </row>
    <row r="80" spans="1:11" ht="24" customHeight="1">
      <c r="A80" s="24"/>
      <c r="B80" s="25"/>
      <c r="C80" s="20"/>
      <c r="D80" s="89" t="s">
        <v>138</v>
      </c>
      <c r="E80" s="12" t="s">
        <v>132</v>
      </c>
      <c r="F80" s="121">
        <f>SUM(J80)</f>
        <v>1.3140887096774192</v>
      </c>
      <c r="G80" s="35"/>
      <c r="H80" s="35"/>
      <c r="I80" s="35"/>
      <c r="J80" s="122">
        <f>J32/744</f>
        <v>1.3140887096774192</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7.3459583333333338</v>
      </c>
      <c r="G82" s="126">
        <f>SUM(G83,G90,G94,G97,G100)</f>
        <v>0</v>
      </c>
      <c r="H82" s="126">
        <f>SUM(H83,H90,H94,H97,H100)</f>
        <v>5.8298642473118285</v>
      </c>
      <c r="I82" s="126">
        <f>SUM(I83,I90,I94,I97,I100)</f>
        <v>0.40100134408602151</v>
      </c>
      <c r="J82" s="124">
        <f>SUM(J83,J90,J94,J97,J100)</f>
        <v>1.1150927419354839</v>
      </c>
      <c r="K82" s="21"/>
    </row>
    <row r="83" spans="1:11" ht="24" customHeight="1">
      <c r="A83" s="24"/>
      <c r="B83" s="25"/>
      <c r="C83" s="20"/>
      <c r="D83" s="89" t="s">
        <v>140</v>
      </c>
      <c r="E83" s="12" t="s">
        <v>179</v>
      </c>
      <c r="F83" s="121">
        <f>SUM(G83:J83)</f>
        <v>2.7726559139784945</v>
      </c>
      <c r="G83" s="121">
        <f>SUM(G84:G89)</f>
        <v>0</v>
      </c>
      <c r="H83" s="121">
        <f>SUM(H84:H89)</f>
        <v>1.2565618279569892</v>
      </c>
      <c r="I83" s="121">
        <f>SUM(I84:I89)</f>
        <v>0.40100134408602151</v>
      </c>
      <c r="J83" s="124">
        <f>SUM(J84:J89)</f>
        <v>1.1150927419354839</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IF('[7]46 - передача'!$E$37="", "", '[7]46 - передача'!$E$37)</f>
        <v>ОАО "Кубаньэнергосбыт"</v>
      </c>
      <c r="F85" s="121">
        <f>SUM(G85:J85)</f>
        <v>1.3369502688172044</v>
      </c>
      <c r="G85" s="122">
        <f t="shared" ref="G85:J88" si="1">G37/744</f>
        <v>0</v>
      </c>
      <c r="H85" s="122">
        <f t="shared" si="1"/>
        <v>0</v>
      </c>
      <c r="I85" s="122">
        <f t="shared" si="1"/>
        <v>0.32100537634408605</v>
      </c>
      <c r="J85" s="122">
        <f t="shared" si="1"/>
        <v>1.0159448924731183</v>
      </c>
      <c r="K85" s="39"/>
    </row>
    <row r="86" spans="1:11" s="58" customFormat="1" ht="15" customHeight="1">
      <c r="A86" s="37"/>
      <c r="B86" s="26"/>
      <c r="C86" s="116" t="s">
        <v>658</v>
      </c>
      <c r="D86" s="111" t="s">
        <v>661</v>
      </c>
      <c r="E86" s="117" t="str">
        <f>IF('[7]46 - передача'!$E$38="", "", '[7]46 - передача'!$E$38)</f>
        <v>ОАО "НЭСК"</v>
      </c>
      <c r="F86" s="121">
        <f>SUM(G86:J86)</f>
        <v>0.19274596774193548</v>
      </c>
      <c r="G86" s="122">
        <f t="shared" si="1"/>
        <v>0</v>
      </c>
      <c r="H86" s="122">
        <f t="shared" si="1"/>
        <v>1.3602150537634408E-2</v>
      </c>
      <c r="I86" s="122">
        <f t="shared" si="1"/>
        <v>7.9995967741935486E-2</v>
      </c>
      <c r="J86" s="122">
        <f t="shared" si="1"/>
        <v>9.91478494623656E-2</v>
      </c>
      <c r="K86" s="39"/>
    </row>
    <row r="87" spans="1:11" s="58" customFormat="1" ht="15" customHeight="1">
      <c r="A87" s="37"/>
      <c r="B87" s="26"/>
      <c r="C87" s="116" t="s">
        <v>658</v>
      </c>
      <c r="D87" s="111" t="s">
        <v>662</v>
      </c>
      <c r="E87" s="117" t="str">
        <f>IF('[7]46 - передача'!$E$39="", "", '[7]46 - передача'!$E$39)</f>
        <v>ОАО "Мосэнергосбыт"</v>
      </c>
      <c r="F87" s="121">
        <f>SUM(G87:J87)</f>
        <v>0.60591532258064518</v>
      </c>
      <c r="G87" s="122">
        <f>G39/744</f>
        <v>0</v>
      </c>
      <c r="H87" s="122">
        <f t="shared" si="1"/>
        <v>0.60591532258064518</v>
      </c>
      <c r="I87" s="122">
        <f t="shared" si="1"/>
        <v>0</v>
      </c>
      <c r="J87" s="122">
        <f t="shared" si="1"/>
        <v>0</v>
      </c>
      <c r="K87" s="39"/>
    </row>
    <row r="88" spans="1:11" s="58" customFormat="1" ht="15" customHeight="1">
      <c r="A88" s="37"/>
      <c r="B88" s="26"/>
      <c r="C88" s="116" t="s">
        <v>658</v>
      </c>
      <c r="D88" s="111" t="s">
        <v>663</v>
      </c>
      <c r="E88" s="117" t="str">
        <f>IF('[7]46 - передача'!$E$40="", "", '[7]46 - передача'!$E$40)</f>
        <v>ЗАО "МАРЭМ+"</v>
      </c>
      <c r="F88" s="121">
        <f>SUM(G88:J88)</f>
        <v>0.63704435483870969</v>
      </c>
      <c r="G88" s="122">
        <f>G40/744</f>
        <v>0</v>
      </c>
      <c r="H88" s="122">
        <f>H40/744</f>
        <v>0.63704435483870969</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4.5733024193548388</v>
      </c>
      <c r="G90" s="121">
        <f>SUM(G91:G93)</f>
        <v>0</v>
      </c>
      <c r="H90" s="121">
        <f>SUM(H91:H93)</f>
        <v>4.5733024193548388</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IF('[7]46 - передача'!$E$44="", "", '[7]46 - передача'!$E$44)</f>
        <v>ОАО "НЭСК-электросети"</v>
      </c>
      <c r="F92" s="121">
        <f>SUM(G92:J92)</f>
        <v>4.5733024193548388</v>
      </c>
      <c r="G92" s="122">
        <f>G44/744</f>
        <v>0</v>
      </c>
      <c r="H92" s="122">
        <f>H44/744</f>
        <v>4.5733024193548388</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3.0461962365591395</v>
      </c>
      <c r="G103" s="126">
        <f>SUM(G78:J78)</f>
        <v>0</v>
      </c>
      <c r="H103" s="126">
        <f>SUM(G79:J79)</f>
        <v>1.7321075268817203</v>
      </c>
      <c r="I103" s="126">
        <f>SUM(G80:J80)</f>
        <v>1.3140887096774192</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0.28127688172043008</v>
      </c>
      <c r="G106" s="126">
        <f>SUM(G107:G108)</f>
        <v>0</v>
      </c>
      <c r="H106" s="126">
        <f>SUM(H107:H108)</f>
        <v>6.4028225806451608E-2</v>
      </c>
      <c r="I106" s="126">
        <f>SUM(I107:I108)</f>
        <v>1.8252688172043011E-2</v>
      </c>
      <c r="J106" s="124">
        <f>SUM(J107:J108)</f>
        <v>0.19899596774193548</v>
      </c>
      <c r="K106" s="21"/>
    </row>
    <row r="107" spans="1:11" ht="24" customHeight="1">
      <c r="A107" s="24"/>
      <c r="B107" s="25"/>
      <c r="C107" s="20"/>
      <c r="D107" s="89" t="s">
        <v>149</v>
      </c>
      <c r="E107" s="12" t="s">
        <v>123</v>
      </c>
      <c r="F107" s="121">
        <f t="shared" si="2"/>
        <v>0</v>
      </c>
      <c r="G107" s="122">
        <f>G59/720</f>
        <v>0</v>
      </c>
      <c r="H107" s="122">
        <f t="shared" ref="H107:J108" si="3">H59/744</f>
        <v>0</v>
      </c>
      <c r="I107" s="122">
        <f t="shared" si="3"/>
        <v>0</v>
      </c>
      <c r="J107" s="122">
        <f t="shared" si="3"/>
        <v>0</v>
      </c>
      <c r="K107" s="21"/>
    </row>
    <row r="108" spans="1:11" ht="24" customHeight="1">
      <c r="A108" s="24"/>
      <c r="B108" s="25"/>
      <c r="C108" s="20"/>
      <c r="D108" s="89" t="s">
        <v>180</v>
      </c>
      <c r="E108" s="14" t="s">
        <v>124</v>
      </c>
      <c r="F108" s="121">
        <f t="shared" si="2"/>
        <v>0.28127688172043008</v>
      </c>
      <c r="G108" s="122">
        <f>G60/720</f>
        <v>0</v>
      </c>
      <c r="H108" s="122">
        <f t="shared" si="3"/>
        <v>6.4028225806451608E-2</v>
      </c>
      <c r="I108" s="122">
        <f t="shared" si="3"/>
        <v>1.8252688172043011E-2</v>
      </c>
      <c r="J108" s="122">
        <f t="shared" si="3"/>
        <v>0.19899596774193548</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4">G62/720</f>
        <v>0</v>
      </c>
      <c r="H110" s="122">
        <f t="shared" si="4"/>
        <v>0</v>
      </c>
      <c r="I110" s="122">
        <f t="shared" si="4"/>
        <v>0</v>
      </c>
      <c r="J110" s="122">
        <f t="shared" si="4"/>
        <v>0</v>
      </c>
      <c r="K110" s="21"/>
    </row>
    <row r="111" spans="1:11" ht="30" customHeight="1">
      <c r="A111" s="24"/>
      <c r="B111" s="25"/>
      <c r="C111" s="20"/>
      <c r="D111" s="89" t="s">
        <v>148</v>
      </c>
      <c r="E111" s="13" t="s">
        <v>126</v>
      </c>
      <c r="F111" s="121">
        <f t="shared" si="2"/>
        <v>0</v>
      </c>
      <c r="G111" s="122">
        <f t="shared" si="4"/>
        <v>0</v>
      </c>
      <c r="H111" s="122">
        <f t="shared" si="4"/>
        <v>0</v>
      </c>
      <c r="I111" s="122">
        <f t="shared" si="4"/>
        <v>0</v>
      </c>
      <c r="J111" s="122">
        <f t="shared" si="4"/>
        <v>0</v>
      </c>
      <c r="K111" s="21"/>
    </row>
    <row r="112" spans="1:11" ht="30" customHeight="1">
      <c r="A112" s="24"/>
      <c r="B112" s="25"/>
      <c r="C112" s="20"/>
      <c r="D112" s="94" t="s">
        <v>150</v>
      </c>
      <c r="E112" s="31" t="s">
        <v>2</v>
      </c>
      <c r="F112" s="128">
        <f t="shared" si="2"/>
        <v>-1.1275702593849246E-15</v>
      </c>
      <c r="G112" s="129">
        <f>G66-G82-G103-G104-G106+G110-G111</f>
        <v>0</v>
      </c>
      <c r="H112" s="129">
        <f>H66+H77-H82-H103-H104-H106+H110-H111</f>
        <v>-9.8532293435482643E-16</v>
      </c>
      <c r="I112" s="129">
        <f>I66+I77-I82-I103-I104-I106+I110-I111</f>
        <v>5.2041704279304213E-17</v>
      </c>
      <c r="J112" s="130">
        <f>J66+J77-J82-J104-J106+J110-J111</f>
        <v>-1.9428902930940239E-16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2905.6312824500005</v>
      </c>
      <c r="G117" s="133">
        <f>SUM(G118,G121,G125)</f>
        <v>0</v>
      </c>
      <c r="H117" s="133">
        <f>SUM(H118,H121,H125)</f>
        <v>2719.3463763500004</v>
      </c>
      <c r="I117" s="133">
        <f>SUM(I118,I121,I125)</f>
        <v>49.271676750000005</v>
      </c>
      <c r="J117" s="134">
        <f>SUM(J118,J121,J125)</f>
        <v>137.01322935000002</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2905.6312824500005</v>
      </c>
      <c r="G121" s="126">
        <f>SUM(G122:G124)</f>
        <v>0</v>
      </c>
      <c r="H121" s="126">
        <f>SUM(H122:H124)</f>
        <v>2719.3463763500004</v>
      </c>
      <c r="I121" s="126">
        <f>SUM(I122:I124)</f>
        <v>49.271676750000005</v>
      </c>
      <c r="J121" s="124">
        <f>SUM(J122:J124)</f>
        <v>137.01322935000002</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2905.6312824500005</v>
      </c>
      <c r="G123" s="122"/>
      <c r="H123" s="122">
        <f>H114*189859.87/1000+H34*165.15/1000</f>
        <v>2719.3463763500004</v>
      </c>
      <c r="I123" s="122">
        <f>I34*165.15/1000</f>
        <v>49.271676750000005</v>
      </c>
      <c r="J123" s="122">
        <f>J34*165.15/1000</f>
        <v>137.01322935000002</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2109.1979999999999</v>
      </c>
      <c r="G133" s="118">
        <f>SUM(G134,G137,G141)</f>
        <v>0</v>
      </c>
      <c r="H133" s="118">
        <f>SUM(H134,H137,H141)</f>
        <v>2109.1979999999999</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2109.1979999999999</v>
      </c>
      <c r="G137" s="126">
        <f>SUM(G138:G140)</f>
        <v>0</v>
      </c>
      <c r="H137" s="126">
        <f>SUM(H138:H140)</f>
        <v>2109.1979999999999</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IF('[7]46 - передача'!$E$123="", "", '[7]46 - передача'!$E$123)</f>
        <v>ОАО "Кубаньэнерго"</v>
      </c>
      <c r="F139" s="121">
        <f>SUM(G139:J139)</f>
        <v>2109.1979999999999</v>
      </c>
      <c r="G139" s="122"/>
      <c r="H139" s="122">
        <v>2109.1979999999999</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row r="153" spans="1:11">
      <c r="H153" s="138"/>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153"/>
  <sheetViews>
    <sheetView topLeftCell="C7" workbookViewId="0">
      <selection activeCell="D9" sqref="D9:J9"/>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256" width="10.28515625" style="23"/>
    <col min="257" max="258" width="0" style="23" hidden="1" customWidth="1"/>
    <col min="259" max="259" width="9.85546875" style="23" customWidth="1"/>
    <col min="260" max="260" width="6.7109375" style="23" customWidth="1"/>
    <col min="261" max="261" width="60.7109375" style="23" customWidth="1"/>
    <col min="262" max="266" width="15.7109375" style="23" customWidth="1"/>
    <col min="267" max="268" width="2.7109375" style="23" customWidth="1"/>
    <col min="269" max="512" width="10.28515625" style="23"/>
    <col min="513" max="514" width="0" style="23" hidden="1" customWidth="1"/>
    <col min="515" max="515" width="9.85546875" style="23" customWidth="1"/>
    <col min="516" max="516" width="6.7109375" style="23" customWidth="1"/>
    <col min="517" max="517" width="60.7109375" style="23" customWidth="1"/>
    <col min="518" max="522" width="15.7109375" style="23" customWidth="1"/>
    <col min="523" max="524" width="2.7109375" style="23" customWidth="1"/>
    <col min="525" max="768" width="10.28515625" style="23"/>
    <col min="769" max="770" width="0" style="23" hidden="1" customWidth="1"/>
    <col min="771" max="771" width="9.85546875" style="23" customWidth="1"/>
    <col min="772" max="772" width="6.7109375" style="23" customWidth="1"/>
    <col min="773" max="773" width="60.7109375" style="23" customWidth="1"/>
    <col min="774" max="778" width="15.7109375" style="23" customWidth="1"/>
    <col min="779" max="780" width="2.7109375" style="23" customWidth="1"/>
    <col min="781" max="1024" width="10.28515625" style="23"/>
    <col min="1025" max="1026" width="0" style="23" hidden="1" customWidth="1"/>
    <col min="1027" max="1027" width="9.85546875" style="23" customWidth="1"/>
    <col min="1028" max="1028" width="6.7109375" style="23" customWidth="1"/>
    <col min="1029" max="1029" width="60.7109375" style="23" customWidth="1"/>
    <col min="1030" max="1034" width="15.7109375" style="23" customWidth="1"/>
    <col min="1035" max="1036" width="2.7109375" style="23" customWidth="1"/>
    <col min="1037" max="1280" width="10.28515625" style="23"/>
    <col min="1281" max="1282" width="0" style="23" hidden="1" customWidth="1"/>
    <col min="1283" max="1283" width="9.85546875" style="23" customWidth="1"/>
    <col min="1284" max="1284" width="6.7109375" style="23" customWidth="1"/>
    <col min="1285" max="1285" width="60.7109375" style="23" customWidth="1"/>
    <col min="1286" max="1290" width="15.7109375" style="23" customWidth="1"/>
    <col min="1291" max="1292" width="2.7109375" style="23" customWidth="1"/>
    <col min="1293" max="1536" width="10.28515625" style="23"/>
    <col min="1537" max="1538" width="0" style="23" hidden="1" customWidth="1"/>
    <col min="1539" max="1539" width="9.85546875" style="23" customWidth="1"/>
    <col min="1540" max="1540" width="6.7109375" style="23" customWidth="1"/>
    <col min="1541" max="1541" width="60.7109375" style="23" customWidth="1"/>
    <col min="1542" max="1546" width="15.7109375" style="23" customWidth="1"/>
    <col min="1547" max="1548" width="2.7109375" style="23" customWidth="1"/>
    <col min="1549" max="1792" width="10.28515625" style="23"/>
    <col min="1793" max="1794" width="0" style="23" hidden="1" customWidth="1"/>
    <col min="1795" max="1795" width="9.85546875" style="23" customWidth="1"/>
    <col min="1796" max="1796" width="6.7109375" style="23" customWidth="1"/>
    <col min="1797" max="1797" width="60.7109375" style="23" customWidth="1"/>
    <col min="1798" max="1802" width="15.7109375" style="23" customWidth="1"/>
    <col min="1803" max="1804" width="2.7109375" style="23" customWidth="1"/>
    <col min="1805" max="2048" width="10.28515625" style="23"/>
    <col min="2049" max="2050" width="0" style="23" hidden="1" customWidth="1"/>
    <col min="2051" max="2051" width="9.85546875" style="23" customWidth="1"/>
    <col min="2052" max="2052" width="6.7109375" style="23" customWidth="1"/>
    <col min="2053" max="2053" width="60.7109375" style="23" customWidth="1"/>
    <col min="2054" max="2058" width="15.7109375" style="23" customWidth="1"/>
    <col min="2059" max="2060" width="2.7109375" style="23" customWidth="1"/>
    <col min="2061" max="2304" width="10.28515625" style="23"/>
    <col min="2305" max="2306" width="0" style="23" hidden="1" customWidth="1"/>
    <col min="2307" max="2307" width="9.85546875" style="23" customWidth="1"/>
    <col min="2308" max="2308" width="6.7109375" style="23" customWidth="1"/>
    <col min="2309" max="2309" width="60.7109375" style="23" customWidth="1"/>
    <col min="2310" max="2314" width="15.7109375" style="23" customWidth="1"/>
    <col min="2315" max="2316" width="2.7109375" style="23" customWidth="1"/>
    <col min="2317" max="2560" width="10.28515625" style="23"/>
    <col min="2561" max="2562" width="0" style="23" hidden="1" customWidth="1"/>
    <col min="2563" max="2563" width="9.85546875" style="23" customWidth="1"/>
    <col min="2564" max="2564" width="6.7109375" style="23" customWidth="1"/>
    <col min="2565" max="2565" width="60.7109375" style="23" customWidth="1"/>
    <col min="2566" max="2570" width="15.7109375" style="23" customWidth="1"/>
    <col min="2571" max="2572" width="2.7109375" style="23" customWidth="1"/>
    <col min="2573" max="2816" width="10.28515625" style="23"/>
    <col min="2817" max="2818" width="0" style="23" hidden="1" customWidth="1"/>
    <col min="2819" max="2819" width="9.85546875" style="23" customWidth="1"/>
    <col min="2820" max="2820" width="6.7109375" style="23" customWidth="1"/>
    <col min="2821" max="2821" width="60.7109375" style="23" customWidth="1"/>
    <col min="2822" max="2826" width="15.7109375" style="23" customWidth="1"/>
    <col min="2827" max="2828" width="2.7109375" style="23" customWidth="1"/>
    <col min="2829" max="3072" width="10.28515625" style="23"/>
    <col min="3073" max="3074" width="0" style="23" hidden="1" customWidth="1"/>
    <col min="3075" max="3075" width="9.85546875" style="23" customWidth="1"/>
    <col min="3076" max="3076" width="6.7109375" style="23" customWidth="1"/>
    <col min="3077" max="3077" width="60.7109375" style="23" customWidth="1"/>
    <col min="3078" max="3082" width="15.7109375" style="23" customWidth="1"/>
    <col min="3083" max="3084" width="2.7109375" style="23" customWidth="1"/>
    <col min="3085" max="3328" width="10.28515625" style="23"/>
    <col min="3329" max="3330" width="0" style="23" hidden="1" customWidth="1"/>
    <col min="3331" max="3331" width="9.85546875" style="23" customWidth="1"/>
    <col min="3332" max="3332" width="6.7109375" style="23" customWidth="1"/>
    <col min="3333" max="3333" width="60.7109375" style="23" customWidth="1"/>
    <col min="3334" max="3338" width="15.7109375" style="23" customWidth="1"/>
    <col min="3339" max="3340" width="2.7109375" style="23" customWidth="1"/>
    <col min="3341" max="3584" width="10.28515625" style="23"/>
    <col min="3585" max="3586" width="0" style="23" hidden="1" customWidth="1"/>
    <col min="3587" max="3587" width="9.85546875" style="23" customWidth="1"/>
    <col min="3588" max="3588" width="6.7109375" style="23" customWidth="1"/>
    <col min="3589" max="3589" width="60.7109375" style="23" customWidth="1"/>
    <col min="3590" max="3594" width="15.7109375" style="23" customWidth="1"/>
    <col min="3595" max="3596" width="2.7109375" style="23" customWidth="1"/>
    <col min="3597" max="3840" width="10.28515625" style="23"/>
    <col min="3841" max="3842" width="0" style="23" hidden="1" customWidth="1"/>
    <col min="3843" max="3843" width="9.85546875" style="23" customWidth="1"/>
    <col min="3844" max="3844" width="6.7109375" style="23" customWidth="1"/>
    <col min="3845" max="3845" width="60.7109375" style="23" customWidth="1"/>
    <col min="3846" max="3850" width="15.7109375" style="23" customWidth="1"/>
    <col min="3851" max="3852" width="2.7109375" style="23" customWidth="1"/>
    <col min="3853" max="4096" width="10.28515625" style="23"/>
    <col min="4097" max="4098" width="0" style="23" hidden="1" customWidth="1"/>
    <col min="4099" max="4099" width="9.85546875" style="23" customWidth="1"/>
    <col min="4100" max="4100" width="6.7109375" style="23" customWidth="1"/>
    <col min="4101" max="4101" width="60.7109375" style="23" customWidth="1"/>
    <col min="4102" max="4106" width="15.7109375" style="23" customWidth="1"/>
    <col min="4107" max="4108" width="2.7109375" style="23" customWidth="1"/>
    <col min="4109" max="4352" width="10.28515625" style="23"/>
    <col min="4353" max="4354" width="0" style="23" hidden="1" customWidth="1"/>
    <col min="4355" max="4355" width="9.85546875" style="23" customWidth="1"/>
    <col min="4356" max="4356" width="6.7109375" style="23" customWidth="1"/>
    <col min="4357" max="4357" width="60.7109375" style="23" customWidth="1"/>
    <col min="4358" max="4362" width="15.7109375" style="23" customWidth="1"/>
    <col min="4363" max="4364" width="2.7109375" style="23" customWidth="1"/>
    <col min="4365" max="4608" width="10.28515625" style="23"/>
    <col min="4609" max="4610" width="0" style="23" hidden="1" customWidth="1"/>
    <col min="4611" max="4611" width="9.85546875" style="23" customWidth="1"/>
    <col min="4612" max="4612" width="6.7109375" style="23" customWidth="1"/>
    <col min="4613" max="4613" width="60.7109375" style="23" customWidth="1"/>
    <col min="4614" max="4618" width="15.7109375" style="23" customWidth="1"/>
    <col min="4619" max="4620" width="2.7109375" style="23" customWidth="1"/>
    <col min="4621" max="4864" width="10.28515625" style="23"/>
    <col min="4865" max="4866" width="0" style="23" hidden="1" customWidth="1"/>
    <col min="4867" max="4867" width="9.85546875" style="23" customWidth="1"/>
    <col min="4868" max="4868" width="6.7109375" style="23" customWidth="1"/>
    <col min="4869" max="4869" width="60.7109375" style="23" customWidth="1"/>
    <col min="4870" max="4874" width="15.7109375" style="23" customWidth="1"/>
    <col min="4875" max="4876" width="2.7109375" style="23" customWidth="1"/>
    <col min="4877" max="5120" width="10.28515625" style="23"/>
    <col min="5121" max="5122" width="0" style="23" hidden="1" customWidth="1"/>
    <col min="5123" max="5123" width="9.85546875" style="23" customWidth="1"/>
    <col min="5124" max="5124" width="6.7109375" style="23" customWidth="1"/>
    <col min="5125" max="5125" width="60.7109375" style="23" customWidth="1"/>
    <col min="5126" max="5130" width="15.7109375" style="23" customWidth="1"/>
    <col min="5131" max="5132" width="2.7109375" style="23" customWidth="1"/>
    <col min="5133" max="5376" width="10.28515625" style="23"/>
    <col min="5377" max="5378" width="0" style="23" hidden="1" customWidth="1"/>
    <col min="5379" max="5379" width="9.85546875" style="23" customWidth="1"/>
    <col min="5380" max="5380" width="6.7109375" style="23" customWidth="1"/>
    <col min="5381" max="5381" width="60.7109375" style="23" customWidth="1"/>
    <col min="5382" max="5386" width="15.7109375" style="23" customWidth="1"/>
    <col min="5387" max="5388" width="2.7109375" style="23" customWidth="1"/>
    <col min="5389" max="5632" width="10.28515625" style="23"/>
    <col min="5633" max="5634" width="0" style="23" hidden="1" customWidth="1"/>
    <col min="5635" max="5635" width="9.85546875" style="23" customWidth="1"/>
    <col min="5636" max="5636" width="6.7109375" style="23" customWidth="1"/>
    <col min="5637" max="5637" width="60.7109375" style="23" customWidth="1"/>
    <col min="5638" max="5642" width="15.7109375" style="23" customWidth="1"/>
    <col min="5643" max="5644" width="2.7109375" style="23" customWidth="1"/>
    <col min="5645" max="5888" width="10.28515625" style="23"/>
    <col min="5889" max="5890" width="0" style="23" hidden="1" customWidth="1"/>
    <col min="5891" max="5891" width="9.85546875" style="23" customWidth="1"/>
    <col min="5892" max="5892" width="6.7109375" style="23" customWidth="1"/>
    <col min="5893" max="5893" width="60.7109375" style="23" customWidth="1"/>
    <col min="5894" max="5898" width="15.7109375" style="23" customWidth="1"/>
    <col min="5899" max="5900" width="2.7109375" style="23" customWidth="1"/>
    <col min="5901" max="6144" width="10.28515625" style="23"/>
    <col min="6145" max="6146" width="0" style="23" hidden="1" customWidth="1"/>
    <col min="6147" max="6147" width="9.85546875" style="23" customWidth="1"/>
    <col min="6148" max="6148" width="6.7109375" style="23" customWidth="1"/>
    <col min="6149" max="6149" width="60.7109375" style="23" customWidth="1"/>
    <col min="6150" max="6154" width="15.7109375" style="23" customWidth="1"/>
    <col min="6155" max="6156" width="2.7109375" style="23" customWidth="1"/>
    <col min="6157" max="6400" width="10.28515625" style="23"/>
    <col min="6401" max="6402" width="0" style="23" hidden="1" customWidth="1"/>
    <col min="6403" max="6403" width="9.85546875" style="23" customWidth="1"/>
    <col min="6404" max="6404" width="6.7109375" style="23" customWidth="1"/>
    <col min="6405" max="6405" width="60.7109375" style="23" customWidth="1"/>
    <col min="6406" max="6410" width="15.7109375" style="23" customWidth="1"/>
    <col min="6411" max="6412" width="2.7109375" style="23" customWidth="1"/>
    <col min="6413" max="6656" width="10.28515625" style="23"/>
    <col min="6657" max="6658" width="0" style="23" hidden="1" customWidth="1"/>
    <col min="6659" max="6659" width="9.85546875" style="23" customWidth="1"/>
    <col min="6660" max="6660" width="6.7109375" style="23" customWidth="1"/>
    <col min="6661" max="6661" width="60.7109375" style="23" customWidth="1"/>
    <col min="6662" max="6666" width="15.7109375" style="23" customWidth="1"/>
    <col min="6667" max="6668" width="2.7109375" style="23" customWidth="1"/>
    <col min="6669" max="6912" width="10.28515625" style="23"/>
    <col min="6913" max="6914" width="0" style="23" hidden="1" customWidth="1"/>
    <col min="6915" max="6915" width="9.85546875" style="23" customWidth="1"/>
    <col min="6916" max="6916" width="6.7109375" style="23" customWidth="1"/>
    <col min="6917" max="6917" width="60.7109375" style="23" customWidth="1"/>
    <col min="6918" max="6922" width="15.7109375" style="23" customWidth="1"/>
    <col min="6923" max="6924" width="2.7109375" style="23" customWidth="1"/>
    <col min="6925" max="7168" width="10.28515625" style="23"/>
    <col min="7169" max="7170" width="0" style="23" hidden="1" customWidth="1"/>
    <col min="7171" max="7171" width="9.85546875" style="23" customWidth="1"/>
    <col min="7172" max="7172" width="6.7109375" style="23" customWidth="1"/>
    <col min="7173" max="7173" width="60.7109375" style="23" customWidth="1"/>
    <col min="7174" max="7178" width="15.7109375" style="23" customWidth="1"/>
    <col min="7179" max="7180" width="2.7109375" style="23" customWidth="1"/>
    <col min="7181" max="7424" width="10.28515625" style="23"/>
    <col min="7425" max="7426" width="0" style="23" hidden="1" customWidth="1"/>
    <col min="7427" max="7427" width="9.85546875" style="23" customWidth="1"/>
    <col min="7428" max="7428" width="6.7109375" style="23" customWidth="1"/>
    <col min="7429" max="7429" width="60.7109375" style="23" customWidth="1"/>
    <col min="7430" max="7434" width="15.7109375" style="23" customWidth="1"/>
    <col min="7435" max="7436" width="2.7109375" style="23" customWidth="1"/>
    <col min="7437" max="7680" width="10.28515625" style="23"/>
    <col min="7681" max="7682" width="0" style="23" hidden="1" customWidth="1"/>
    <col min="7683" max="7683" width="9.85546875" style="23" customWidth="1"/>
    <col min="7684" max="7684" width="6.7109375" style="23" customWidth="1"/>
    <col min="7685" max="7685" width="60.7109375" style="23" customWidth="1"/>
    <col min="7686" max="7690" width="15.7109375" style="23" customWidth="1"/>
    <col min="7691" max="7692" width="2.7109375" style="23" customWidth="1"/>
    <col min="7693" max="7936" width="10.28515625" style="23"/>
    <col min="7937" max="7938" width="0" style="23" hidden="1" customWidth="1"/>
    <col min="7939" max="7939" width="9.85546875" style="23" customWidth="1"/>
    <col min="7940" max="7940" width="6.7109375" style="23" customWidth="1"/>
    <col min="7941" max="7941" width="60.7109375" style="23" customWidth="1"/>
    <col min="7942" max="7946" width="15.7109375" style="23" customWidth="1"/>
    <col min="7947" max="7948" width="2.7109375" style="23" customWidth="1"/>
    <col min="7949" max="8192" width="10.28515625" style="23"/>
    <col min="8193" max="8194" width="0" style="23" hidden="1" customWidth="1"/>
    <col min="8195" max="8195" width="9.85546875" style="23" customWidth="1"/>
    <col min="8196" max="8196" width="6.7109375" style="23" customWidth="1"/>
    <col min="8197" max="8197" width="60.7109375" style="23" customWidth="1"/>
    <col min="8198" max="8202" width="15.7109375" style="23" customWidth="1"/>
    <col min="8203" max="8204" width="2.7109375" style="23" customWidth="1"/>
    <col min="8205" max="8448" width="10.28515625" style="23"/>
    <col min="8449" max="8450" width="0" style="23" hidden="1" customWidth="1"/>
    <col min="8451" max="8451" width="9.85546875" style="23" customWidth="1"/>
    <col min="8452" max="8452" width="6.7109375" style="23" customWidth="1"/>
    <col min="8453" max="8453" width="60.7109375" style="23" customWidth="1"/>
    <col min="8454" max="8458" width="15.7109375" style="23" customWidth="1"/>
    <col min="8459" max="8460" width="2.7109375" style="23" customWidth="1"/>
    <col min="8461" max="8704" width="10.28515625" style="23"/>
    <col min="8705" max="8706" width="0" style="23" hidden="1" customWidth="1"/>
    <col min="8707" max="8707" width="9.85546875" style="23" customWidth="1"/>
    <col min="8708" max="8708" width="6.7109375" style="23" customWidth="1"/>
    <col min="8709" max="8709" width="60.7109375" style="23" customWidth="1"/>
    <col min="8710" max="8714" width="15.7109375" style="23" customWidth="1"/>
    <col min="8715" max="8716" width="2.7109375" style="23" customWidth="1"/>
    <col min="8717" max="8960" width="10.28515625" style="23"/>
    <col min="8961" max="8962" width="0" style="23" hidden="1" customWidth="1"/>
    <col min="8963" max="8963" width="9.85546875" style="23" customWidth="1"/>
    <col min="8964" max="8964" width="6.7109375" style="23" customWidth="1"/>
    <col min="8965" max="8965" width="60.7109375" style="23" customWidth="1"/>
    <col min="8966" max="8970" width="15.7109375" style="23" customWidth="1"/>
    <col min="8971" max="8972" width="2.7109375" style="23" customWidth="1"/>
    <col min="8973" max="9216" width="10.28515625" style="23"/>
    <col min="9217" max="9218" width="0" style="23" hidden="1" customWidth="1"/>
    <col min="9219" max="9219" width="9.85546875" style="23" customWidth="1"/>
    <col min="9220" max="9220" width="6.7109375" style="23" customWidth="1"/>
    <col min="9221" max="9221" width="60.7109375" style="23" customWidth="1"/>
    <col min="9222" max="9226" width="15.7109375" style="23" customWidth="1"/>
    <col min="9227" max="9228" width="2.7109375" style="23" customWidth="1"/>
    <col min="9229" max="9472" width="10.28515625" style="23"/>
    <col min="9473" max="9474" width="0" style="23" hidden="1" customWidth="1"/>
    <col min="9475" max="9475" width="9.85546875" style="23" customWidth="1"/>
    <col min="9476" max="9476" width="6.7109375" style="23" customWidth="1"/>
    <col min="9477" max="9477" width="60.7109375" style="23" customWidth="1"/>
    <col min="9478" max="9482" width="15.7109375" style="23" customWidth="1"/>
    <col min="9483" max="9484" width="2.7109375" style="23" customWidth="1"/>
    <col min="9485" max="9728" width="10.28515625" style="23"/>
    <col min="9729" max="9730" width="0" style="23" hidden="1" customWidth="1"/>
    <col min="9731" max="9731" width="9.85546875" style="23" customWidth="1"/>
    <col min="9732" max="9732" width="6.7109375" style="23" customWidth="1"/>
    <col min="9733" max="9733" width="60.7109375" style="23" customWidth="1"/>
    <col min="9734" max="9738" width="15.7109375" style="23" customWidth="1"/>
    <col min="9739" max="9740" width="2.7109375" style="23" customWidth="1"/>
    <col min="9741" max="9984" width="10.28515625" style="23"/>
    <col min="9985" max="9986" width="0" style="23" hidden="1" customWidth="1"/>
    <col min="9987" max="9987" width="9.85546875" style="23" customWidth="1"/>
    <col min="9988" max="9988" width="6.7109375" style="23" customWidth="1"/>
    <col min="9989" max="9989" width="60.7109375" style="23" customWidth="1"/>
    <col min="9990" max="9994" width="15.7109375" style="23" customWidth="1"/>
    <col min="9995" max="9996" width="2.7109375" style="23" customWidth="1"/>
    <col min="9997" max="10240" width="10.28515625" style="23"/>
    <col min="10241" max="10242" width="0" style="23" hidden="1" customWidth="1"/>
    <col min="10243" max="10243" width="9.85546875" style="23" customWidth="1"/>
    <col min="10244" max="10244" width="6.7109375" style="23" customWidth="1"/>
    <col min="10245" max="10245" width="60.7109375" style="23" customWidth="1"/>
    <col min="10246" max="10250" width="15.7109375" style="23" customWidth="1"/>
    <col min="10251" max="10252" width="2.7109375" style="23" customWidth="1"/>
    <col min="10253" max="10496" width="10.28515625" style="23"/>
    <col min="10497" max="10498" width="0" style="23" hidden="1" customWidth="1"/>
    <col min="10499" max="10499" width="9.85546875" style="23" customWidth="1"/>
    <col min="10500" max="10500" width="6.7109375" style="23" customWidth="1"/>
    <col min="10501" max="10501" width="60.7109375" style="23" customWidth="1"/>
    <col min="10502" max="10506" width="15.7109375" style="23" customWidth="1"/>
    <col min="10507" max="10508" width="2.7109375" style="23" customWidth="1"/>
    <col min="10509" max="10752" width="10.28515625" style="23"/>
    <col min="10753" max="10754" width="0" style="23" hidden="1" customWidth="1"/>
    <col min="10755" max="10755" width="9.85546875" style="23" customWidth="1"/>
    <col min="10756" max="10756" width="6.7109375" style="23" customWidth="1"/>
    <col min="10757" max="10757" width="60.7109375" style="23" customWidth="1"/>
    <col min="10758" max="10762" width="15.7109375" style="23" customWidth="1"/>
    <col min="10763" max="10764" width="2.7109375" style="23" customWidth="1"/>
    <col min="10765" max="11008" width="10.28515625" style="23"/>
    <col min="11009" max="11010" width="0" style="23" hidden="1" customWidth="1"/>
    <col min="11011" max="11011" width="9.85546875" style="23" customWidth="1"/>
    <col min="11012" max="11012" width="6.7109375" style="23" customWidth="1"/>
    <col min="11013" max="11013" width="60.7109375" style="23" customWidth="1"/>
    <col min="11014" max="11018" width="15.7109375" style="23" customWidth="1"/>
    <col min="11019" max="11020" width="2.7109375" style="23" customWidth="1"/>
    <col min="11021" max="11264" width="10.28515625" style="23"/>
    <col min="11265" max="11266" width="0" style="23" hidden="1" customWidth="1"/>
    <col min="11267" max="11267" width="9.85546875" style="23" customWidth="1"/>
    <col min="11268" max="11268" width="6.7109375" style="23" customWidth="1"/>
    <col min="11269" max="11269" width="60.7109375" style="23" customWidth="1"/>
    <col min="11270" max="11274" width="15.7109375" style="23" customWidth="1"/>
    <col min="11275" max="11276" width="2.7109375" style="23" customWidth="1"/>
    <col min="11277" max="11520" width="10.28515625" style="23"/>
    <col min="11521" max="11522" width="0" style="23" hidden="1" customWidth="1"/>
    <col min="11523" max="11523" width="9.85546875" style="23" customWidth="1"/>
    <col min="11524" max="11524" width="6.7109375" style="23" customWidth="1"/>
    <col min="11525" max="11525" width="60.7109375" style="23" customWidth="1"/>
    <col min="11526" max="11530" width="15.7109375" style="23" customWidth="1"/>
    <col min="11531" max="11532" width="2.7109375" style="23" customWidth="1"/>
    <col min="11533" max="11776" width="10.28515625" style="23"/>
    <col min="11777" max="11778" width="0" style="23" hidden="1" customWidth="1"/>
    <col min="11779" max="11779" width="9.85546875" style="23" customWidth="1"/>
    <col min="11780" max="11780" width="6.7109375" style="23" customWidth="1"/>
    <col min="11781" max="11781" width="60.7109375" style="23" customWidth="1"/>
    <col min="11782" max="11786" width="15.7109375" style="23" customWidth="1"/>
    <col min="11787" max="11788" width="2.7109375" style="23" customWidth="1"/>
    <col min="11789" max="12032" width="10.28515625" style="23"/>
    <col min="12033" max="12034" width="0" style="23" hidden="1" customWidth="1"/>
    <col min="12035" max="12035" width="9.85546875" style="23" customWidth="1"/>
    <col min="12036" max="12036" width="6.7109375" style="23" customWidth="1"/>
    <col min="12037" max="12037" width="60.7109375" style="23" customWidth="1"/>
    <col min="12038" max="12042" width="15.7109375" style="23" customWidth="1"/>
    <col min="12043" max="12044" width="2.7109375" style="23" customWidth="1"/>
    <col min="12045" max="12288" width="10.28515625" style="23"/>
    <col min="12289" max="12290" width="0" style="23" hidden="1" customWidth="1"/>
    <col min="12291" max="12291" width="9.85546875" style="23" customWidth="1"/>
    <col min="12292" max="12292" width="6.7109375" style="23" customWidth="1"/>
    <col min="12293" max="12293" width="60.7109375" style="23" customWidth="1"/>
    <col min="12294" max="12298" width="15.7109375" style="23" customWidth="1"/>
    <col min="12299" max="12300" width="2.7109375" style="23" customWidth="1"/>
    <col min="12301" max="12544" width="10.28515625" style="23"/>
    <col min="12545" max="12546" width="0" style="23" hidden="1" customWidth="1"/>
    <col min="12547" max="12547" width="9.85546875" style="23" customWidth="1"/>
    <col min="12548" max="12548" width="6.7109375" style="23" customWidth="1"/>
    <col min="12549" max="12549" width="60.7109375" style="23" customWidth="1"/>
    <col min="12550" max="12554" width="15.7109375" style="23" customWidth="1"/>
    <col min="12555" max="12556" width="2.7109375" style="23" customWidth="1"/>
    <col min="12557" max="12800" width="10.28515625" style="23"/>
    <col min="12801" max="12802" width="0" style="23" hidden="1" customWidth="1"/>
    <col min="12803" max="12803" width="9.85546875" style="23" customWidth="1"/>
    <col min="12804" max="12804" width="6.7109375" style="23" customWidth="1"/>
    <col min="12805" max="12805" width="60.7109375" style="23" customWidth="1"/>
    <col min="12806" max="12810" width="15.7109375" style="23" customWidth="1"/>
    <col min="12811" max="12812" width="2.7109375" style="23" customWidth="1"/>
    <col min="12813" max="13056" width="10.28515625" style="23"/>
    <col min="13057" max="13058" width="0" style="23" hidden="1" customWidth="1"/>
    <col min="13059" max="13059" width="9.85546875" style="23" customWidth="1"/>
    <col min="13060" max="13060" width="6.7109375" style="23" customWidth="1"/>
    <col min="13061" max="13061" width="60.7109375" style="23" customWidth="1"/>
    <col min="13062" max="13066" width="15.7109375" style="23" customWidth="1"/>
    <col min="13067" max="13068" width="2.7109375" style="23" customWidth="1"/>
    <col min="13069" max="13312" width="10.28515625" style="23"/>
    <col min="13313" max="13314" width="0" style="23" hidden="1" customWidth="1"/>
    <col min="13315" max="13315" width="9.85546875" style="23" customWidth="1"/>
    <col min="13316" max="13316" width="6.7109375" style="23" customWidth="1"/>
    <col min="13317" max="13317" width="60.7109375" style="23" customWidth="1"/>
    <col min="13318" max="13322" width="15.7109375" style="23" customWidth="1"/>
    <col min="13323" max="13324" width="2.7109375" style="23" customWidth="1"/>
    <col min="13325" max="13568" width="10.28515625" style="23"/>
    <col min="13569" max="13570" width="0" style="23" hidden="1" customWidth="1"/>
    <col min="13571" max="13571" width="9.85546875" style="23" customWidth="1"/>
    <col min="13572" max="13572" width="6.7109375" style="23" customWidth="1"/>
    <col min="13573" max="13573" width="60.7109375" style="23" customWidth="1"/>
    <col min="13574" max="13578" width="15.7109375" style="23" customWidth="1"/>
    <col min="13579" max="13580" width="2.7109375" style="23" customWidth="1"/>
    <col min="13581" max="13824" width="10.28515625" style="23"/>
    <col min="13825" max="13826" width="0" style="23" hidden="1" customWidth="1"/>
    <col min="13827" max="13827" width="9.85546875" style="23" customWidth="1"/>
    <col min="13828" max="13828" width="6.7109375" style="23" customWidth="1"/>
    <col min="13829" max="13829" width="60.7109375" style="23" customWidth="1"/>
    <col min="13830" max="13834" width="15.7109375" style="23" customWidth="1"/>
    <col min="13835" max="13836" width="2.7109375" style="23" customWidth="1"/>
    <col min="13837" max="14080" width="10.28515625" style="23"/>
    <col min="14081" max="14082" width="0" style="23" hidden="1" customWidth="1"/>
    <col min="14083" max="14083" width="9.85546875" style="23" customWidth="1"/>
    <col min="14084" max="14084" width="6.7109375" style="23" customWidth="1"/>
    <col min="14085" max="14085" width="60.7109375" style="23" customWidth="1"/>
    <col min="14086" max="14090" width="15.7109375" style="23" customWidth="1"/>
    <col min="14091" max="14092" width="2.7109375" style="23" customWidth="1"/>
    <col min="14093" max="14336" width="10.28515625" style="23"/>
    <col min="14337" max="14338" width="0" style="23" hidden="1" customWidth="1"/>
    <col min="14339" max="14339" width="9.85546875" style="23" customWidth="1"/>
    <col min="14340" max="14340" width="6.7109375" style="23" customWidth="1"/>
    <col min="14341" max="14341" width="60.7109375" style="23" customWidth="1"/>
    <col min="14342" max="14346" width="15.7109375" style="23" customWidth="1"/>
    <col min="14347" max="14348" width="2.7109375" style="23" customWidth="1"/>
    <col min="14349" max="14592" width="10.28515625" style="23"/>
    <col min="14593" max="14594" width="0" style="23" hidden="1" customWidth="1"/>
    <col min="14595" max="14595" width="9.85546875" style="23" customWidth="1"/>
    <col min="14596" max="14596" width="6.7109375" style="23" customWidth="1"/>
    <col min="14597" max="14597" width="60.7109375" style="23" customWidth="1"/>
    <col min="14598" max="14602" width="15.7109375" style="23" customWidth="1"/>
    <col min="14603" max="14604" width="2.7109375" style="23" customWidth="1"/>
    <col min="14605" max="14848" width="10.28515625" style="23"/>
    <col min="14849" max="14850" width="0" style="23" hidden="1" customWidth="1"/>
    <col min="14851" max="14851" width="9.85546875" style="23" customWidth="1"/>
    <col min="14852" max="14852" width="6.7109375" style="23" customWidth="1"/>
    <col min="14853" max="14853" width="60.7109375" style="23" customWidth="1"/>
    <col min="14854" max="14858" width="15.7109375" style="23" customWidth="1"/>
    <col min="14859" max="14860" width="2.7109375" style="23" customWidth="1"/>
    <col min="14861" max="15104" width="10.28515625" style="23"/>
    <col min="15105" max="15106" width="0" style="23" hidden="1" customWidth="1"/>
    <col min="15107" max="15107" width="9.85546875" style="23" customWidth="1"/>
    <col min="15108" max="15108" width="6.7109375" style="23" customWidth="1"/>
    <col min="15109" max="15109" width="60.7109375" style="23" customWidth="1"/>
    <col min="15110" max="15114" width="15.7109375" style="23" customWidth="1"/>
    <col min="15115" max="15116" width="2.7109375" style="23" customWidth="1"/>
    <col min="15117" max="15360" width="10.28515625" style="23"/>
    <col min="15361" max="15362" width="0" style="23" hidden="1" customWidth="1"/>
    <col min="15363" max="15363" width="9.85546875" style="23" customWidth="1"/>
    <col min="15364" max="15364" width="6.7109375" style="23" customWidth="1"/>
    <col min="15365" max="15365" width="60.7109375" style="23" customWidth="1"/>
    <col min="15366" max="15370" width="15.7109375" style="23" customWidth="1"/>
    <col min="15371" max="15372" width="2.7109375" style="23" customWidth="1"/>
    <col min="15373" max="15616" width="10.28515625" style="23"/>
    <col min="15617" max="15618" width="0" style="23" hidden="1" customWidth="1"/>
    <col min="15619" max="15619" width="9.85546875" style="23" customWidth="1"/>
    <col min="15620" max="15620" width="6.7109375" style="23" customWidth="1"/>
    <col min="15621" max="15621" width="60.7109375" style="23" customWidth="1"/>
    <col min="15622" max="15626" width="15.7109375" style="23" customWidth="1"/>
    <col min="15627" max="15628" width="2.7109375" style="23" customWidth="1"/>
    <col min="15629" max="15872" width="10.28515625" style="23"/>
    <col min="15873" max="15874" width="0" style="23" hidden="1" customWidth="1"/>
    <col min="15875" max="15875" width="9.85546875" style="23" customWidth="1"/>
    <col min="15876" max="15876" width="6.7109375" style="23" customWidth="1"/>
    <col min="15877" max="15877" width="60.7109375" style="23" customWidth="1"/>
    <col min="15878" max="15882" width="15.7109375" style="23" customWidth="1"/>
    <col min="15883" max="15884" width="2.7109375" style="23" customWidth="1"/>
    <col min="15885" max="16128" width="10.28515625" style="23"/>
    <col min="16129" max="16130" width="0" style="23" hidden="1" customWidth="1"/>
    <col min="16131" max="16131" width="9.85546875" style="23" customWidth="1"/>
    <col min="16132" max="16132" width="6.7109375" style="23" customWidth="1"/>
    <col min="16133" max="16133" width="60.7109375" style="23" customWidth="1"/>
    <col min="16134" max="16138" width="15.7109375" style="23" customWidth="1"/>
    <col min="16139" max="16140" width="2.7109375" style="23" customWidth="1"/>
    <col min="16141"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673</v>
      </c>
      <c r="E9" s="147"/>
      <c r="F9" s="147"/>
      <c r="G9" s="147"/>
      <c r="H9" s="147"/>
      <c r="I9" s="147"/>
      <c r="J9" s="148"/>
      <c r="K9" s="21"/>
    </row>
    <row r="10" spans="1:12" ht="12" customHeight="1">
      <c r="A10" s="24"/>
      <c r="B10" s="25"/>
      <c r="C10" s="20"/>
      <c r="D10" s="44"/>
      <c r="E10" s="137"/>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137"/>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5347.558</v>
      </c>
      <c r="G18" s="119">
        <f>SUM(G19,G20,G24,G28)</f>
        <v>0</v>
      </c>
      <c r="H18" s="119">
        <f>SUM(H19,H20,H24,H28)</f>
        <v>5346.3720000000003</v>
      </c>
      <c r="I18" s="119">
        <f>SUM(I19,I20,I24,I28)</f>
        <v>1.1859999999999999</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5346.3720000000003</v>
      </c>
      <c r="G20" s="121">
        <f>SUM(G21:G23)</f>
        <v>0</v>
      </c>
      <c r="H20" s="121">
        <f>SUM(H21:H23)</f>
        <v>5346.3720000000003</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5346.3720000000003</v>
      </c>
      <c r="G22" s="122"/>
      <c r="H22" s="122">
        <v>5346.3720000000003</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1.1859999999999999</v>
      </c>
      <c r="G24" s="121">
        <f>SUM(G25:G27)</f>
        <v>0</v>
      </c>
      <c r="H24" s="121">
        <f>SUM(H25:H27)</f>
        <v>0</v>
      </c>
      <c r="I24" s="121">
        <f>SUM(I25:I27)</f>
        <v>1.1859999999999999</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1.1859999999999999</v>
      </c>
      <c r="G26" s="122"/>
      <c r="H26" s="122"/>
      <c r="I26" s="122">
        <v>1.1859999999999999</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2037.2250000000004</v>
      </c>
      <c r="G29" s="28"/>
      <c r="H29" s="126">
        <f>H30</f>
        <v>0</v>
      </c>
      <c r="I29" s="126">
        <f>I30+I31</f>
        <v>1167.0780000000002</v>
      </c>
      <c r="J29" s="124">
        <f>J30+J31+J32</f>
        <v>870.14700000000016</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1167.0780000000002</v>
      </c>
      <c r="G31" s="28"/>
      <c r="H31" s="28"/>
      <c r="I31" s="122">
        <f>H22-H34-H60</f>
        <v>1167.0780000000002</v>
      </c>
      <c r="J31" s="123"/>
      <c r="K31" s="21"/>
    </row>
    <row r="32" spans="1:11" ht="24" customHeight="1">
      <c r="A32" s="24"/>
      <c r="B32" s="25"/>
      <c r="C32" s="20"/>
      <c r="D32" s="89" t="s">
        <v>138</v>
      </c>
      <c r="E32" s="12" t="s">
        <v>132</v>
      </c>
      <c r="F32" s="121">
        <f>SUM(J32)</f>
        <v>870.14700000000016</v>
      </c>
      <c r="G32" s="29"/>
      <c r="H32" s="29"/>
      <c r="I32" s="29"/>
      <c r="J32" s="127">
        <f>I26+I31-I34-I60</f>
        <v>870.14700000000016</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5258.1470000000008</v>
      </c>
      <c r="G34" s="126">
        <f>SUM(G35,G42,G46,G49,G52)</f>
        <v>0</v>
      </c>
      <c r="H34" s="126">
        <f>SUM(H35,H42,H46,H49,H52)</f>
        <v>4137.2190000000001</v>
      </c>
      <c r="I34" s="126">
        <f>SUM(I35,I42,I46,I49,I52)</f>
        <v>282.05099999999999</v>
      </c>
      <c r="J34" s="124">
        <f>SUM(J35,J42,J46,J49,J52)</f>
        <v>838.87700000000007</v>
      </c>
      <c r="K34" s="21"/>
    </row>
    <row r="35" spans="1:11" ht="24" customHeight="1">
      <c r="A35" s="24"/>
      <c r="B35" s="25"/>
      <c r="C35" s="20"/>
      <c r="D35" s="89" t="s">
        <v>140</v>
      </c>
      <c r="E35" s="12" t="s">
        <v>179</v>
      </c>
      <c r="F35" s="121">
        <f>SUM(G35:J35)</f>
        <v>2035.6689999999999</v>
      </c>
      <c r="G35" s="121">
        <f>SUM(G36:G41)</f>
        <v>0</v>
      </c>
      <c r="H35" s="121">
        <f>SUM(H36:H41)</f>
        <v>914.74099999999999</v>
      </c>
      <c r="I35" s="121">
        <f>SUM(I36:I41)</f>
        <v>282.05099999999999</v>
      </c>
      <c r="J35" s="124">
        <f>SUM(J36:J41)</f>
        <v>838.87700000000007</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991.22300000000007</v>
      </c>
      <c r="G37" s="122"/>
      <c r="H37" s="122">
        <v>0</v>
      </c>
      <c r="I37" s="122">
        <v>224.797</v>
      </c>
      <c r="J37" s="125">
        <v>766.42600000000004</v>
      </c>
      <c r="K37" s="39"/>
    </row>
    <row r="38" spans="1:11" s="58" customFormat="1" ht="15" customHeight="1">
      <c r="A38" s="37"/>
      <c r="B38" s="26"/>
      <c r="C38" s="115" t="s">
        <v>658</v>
      </c>
      <c r="D38" s="111" t="s">
        <v>661</v>
      </c>
      <c r="E38" s="43" t="s">
        <v>319</v>
      </c>
      <c r="F38" s="121">
        <f>SUM(G38:J38)</f>
        <v>140.083</v>
      </c>
      <c r="G38" s="122"/>
      <c r="H38" s="122">
        <v>10.378</v>
      </c>
      <c r="I38" s="122">
        <v>57.253999999999998</v>
      </c>
      <c r="J38" s="125">
        <v>72.450999999999993</v>
      </c>
      <c r="K38" s="39"/>
    </row>
    <row r="39" spans="1:11" s="58" customFormat="1" ht="15" customHeight="1">
      <c r="A39" s="37"/>
      <c r="B39" s="26"/>
      <c r="C39" s="115" t="s">
        <v>658</v>
      </c>
      <c r="D39" s="111" t="s">
        <v>662</v>
      </c>
      <c r="E39" s="43" t="s">
        <v>316</v>
      </c>
      <c r="F39" s="121">
        <f>SUM(G39:J39)</f>
        <v>423.73099999999999</v>
      </c>
      <c r="G39" s="122"/>
      <c r="H39" s="122">
        <v>423.73099999999999</v>
      </c>
      <c r="I39" s="122"/>
      <c r="J39" s="125"/>
      <c r="K39" s="39"/>
    </row>
    <row r="40" spans="1:11" s="58" customFormat="1" ht="15" customHeight="1">
      <c r="A40" s="37"/>
      <c r="B40" s="26"/>
      <c r="C40" s="115" t="s">
        <v>658</v>
      </c>
      <c r="D40" s="111" t="s">
        <v>663</v>
      </c>
      <c r="E40" s="43" t="s">
        <v>307</v>
      </c>
      <c r="F40" s="121">
        <f>SUM(G40:J40)</f>
        <v>480.63200000000001</v>
      </c>
      <c r="G40" s="122"/>
      <c r="H40" s="122">
        <v>480.63200000000001</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3222.4780000000001</v>
      </c>
      <c r="G42" s="121">
        <f>SUM(G43:G45)</f>
        <v>0</v>
      </c>
      <c r="H42" s="121">
        <f>SUM(H43:H45)</f>
        <v>3222.4780000000001</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3222.4780000000001</v>
      </c>
      <c r="G44" s="122"/>
      <c r="H44" s="122">
        <v>3222.4780000000001</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2037.2250000000004</v>
      </c>
      <c r="G55" s="126">
        <f>SUM(G30:J30)</f>
        <v>0</v>
      </c>
      <c r="H55" s="126">
        <f>SUM(G31:J31)</f>
        <v>1167.0780000000002</v>
      </c>
      <c r="I55" s="126">
        <f>SUM(G32:J32)</f>
        <v>870.14700000000016</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89.411000000000001</v>
      </c>
      <c r="G58" s="126">
        <f>SUM(G59:G60)</f>
        <v>0</v>
      </c>
      <c r="H58" s="126">
        <f>SUM(H59:H60)</f>
        <v>42.075000000000003</v>
      </c>
      <c r="I58" s="126">
        <f>SUM(I59:I60)</f>
        <v>16.065999999999999</v>
      </c>
      <c r="J58" s="124">
        <f>SUM(J59:J60)</f>
        <v>31.27</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89.411000000000001</v>
      </c>
      <c r="G60" s="122"/>
      <c r="H60" s="122">
        <v>42.075000000000003</v>
      </c>
      <c r="I60" s="122">
        <v>16.065999999999999</v>
      </c>
      <c r="J60" s="123">
        <v>31.27</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1.7053025658242404E-13</v>
      </c>
      <c r="G64" s="129">
        <f>G18-G34-G55-G56-G58+G62-G63</f>
        <v>0</v>
      </c>
      <c r="H64" s="129">
        <f>H18+H29-H34-H55-H56-H58+H62-H63</f>
        <v>4.2632564145606011E-14</v>
      </c>
      <c r="I64" s="129">
        <f>I18+I29-I34-I55-I56-I58+I62-I63</f>
        <v>3.1974423109204508E-14</v>
      </c>
      <c r="J64" s="130">
        <f>J18+J29-J34-J56-J58+J62-J63</f>
        <v>9.5923269327613525E-14</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7.187577956989248</v>
      </c>
      <c r="G66" s="119">
        <f>SUM(G67,G68,G72,G76)</f>
        <v>0</v>
      </c>
      <c r="H66" s="119">
        <f>SUM(H67,H68,H72,H76)</f>
        <v>7.1859838709677426</v>
      </c>
      <c r="I66" s="119">
        <f>SUM(I67,I68,I72,I76)</f>
        <v>1.5940860215053762E-3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7.1859838709677426</v>
      </c>
      <c r="G68" s="121">
        <f>SUM(G69:G71)</f>
        <v>0</v>
      </c>
      <c r="H68" s="121">
        <f>SUM(H69:H71)</f>
        <v>7.1859838709677426</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IF('[8]46 - передача'!$E$22="", "", '[8]46 - передача'!$E$22)</f>
        <v>ОАО "Кубаньэнерго"</v>
      </c>
      <c r="F70" s="121">
        <f>SUM(G70:J70)</f>
        <v>7.1859838709677426</v>
      </c>
      <c r="G70" s="122">
        <f>G22/720</f>
        <v>0</v>
      </c>
      <c r="H70" s="122">
        <f>H22/744</f>
        <v>7.1859838709677426</v>
      </c>
      <c r="I70" s="122">
        <f>I22/720</f>
        <v>0</v>
      </c>
      <c r="J70" s="122">
        <f>J22/720</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1.5940860215053762E-3</v>
      </c>
      <c r="G72" s="121">
        <f>SUM(G73:G75)</f>
        <v>0</v>
      </c>
      <c r="H72" s="121">
        <f>SUM(H73:H75)</f>
        <v>0</v>
      </c>
      <c r="I72" s="121">
        <f>SUM(I73:I75)</f>
        <v>1.5940860215053762E-3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IF('[8]46 - передача'!$E$26="", "", '[8]46 - передача'!$E$26)</f>
        <v>Филиал КВЭП ЗАО "РАМО-М"</v>
      </c>
      <c r="F74" s="121">
        <f>SUM(G74:J74)</f>
        <v>1.5940860215053762E-3</v>
      </c>
      <c r="G74" s="122">
        <f>G26/720</f>
        <v>0</v>
      </c>
      <c r="H74" s="122">
        <f>H26/744</f>
        <v>0</v>
      </c>
      <c r="I74" s="122">
        <f>I26/744</f>
        <v>1.5940860215053762E-3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2.7382056451612908</v>
      </c>
      <c r="G77" s="35"/>
      <c r="H77" s="126">
        <f>H78</f>
        <v>0</v>
      </c>
      <c r="I77" s="126">
        <f>I78+I79</f>
        <v>1.5686532258064518</v>
      </c>
      <c r="J77" s="124">
        <f>J78+J79+J80</f>
        <v>1.169552419354839</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1.5686532258064518</v>
      </c>
      <c r="G79" s="35"/>
      <c r="H79" s="35"/>
      <c r="I79" s="122">
        <f>I31/744</f>
        <v>1.5686532258064518</v>
      </c>
      <c r="J79" s="122">
        <f>J31/720</f>
        <v>0</v>
      </c>
      <c r="K79" s="21"/>
    </row>
    <row r="80" spans="1:11" ht="24" customHeight="1">
      <c r="A80" s="24"/>
      <c r="B80" s="25"/>
      <c r="C80" s="20"/>
      <c r="D80" s="89" t="s">
        <v>138</v>
      </c>
      <c r="E80" s="12" t="s">
        <v>132</v>
      </c>
      <c r="F80" s="121">
        <f>SUM(J80)</f>
        <v>1.169552419354839</v>
      </c>
      <c r="G80" s="35"/>
      <c r="H80" s="35"/>
      <c r="I80" s="35"/>
      <c r="J80" s="122">
        <f>J32/744</f>
        <v>1.169552419354839</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7.0674018817204303</v>
      </c>
      <c r="G82" s="126">
        <f>SUM(G83,G90,G94,G97,G100)</f>
        <v>0</v>
      </c>
      <c r="H82" s="126">
        <f>SUM(H83,H90,H94,H97,H100)</f>
        <v>5.5607782258064518</v>
      </c>
      <c r="I82" s="126">
        <f>SUM(I83,I90,I94,I97,I100)</f>
        <v>0.37910080645161287</v>
      </c>
      <c r="J82" s="124">
        <f>SUM(J83,J90,J94,J97,J100)</f>
        <v>1.1275228494623655</v>
      </c>
      <c r="K82" s="21"/>
    </row>
    <row r="83" spans="1:11" ht="24" customHeight="1">
      <c r="A83" s="24"/>
      <c r="B83" s="25"/>
      <c r="C83" s="20"/>
      <c r="D83" s="89" t="s">
        <v>140</v>
      </c>
      <c r="E83" s="12" t="s">
        <v>179</v>
      </c>
      <c r="F83" s="121">
        <f>SUM(G83:J83)</f>
        <v>2.7361142473118276</v>
      </c>
      <c r="G83" s="121">
        <f>SUM(G84:G89)</f>
        <v>0</v>
      </c>
      <c r="H83" s="121">
        <f>SUM(H84:H89)</f>
        <v>1.2294905913978496</v>
      </c>
      <c r="I83" s="121">
        <f>SUM(I84:I89)</f>
        <v>0.37910080645161287</v>
      </c>
      <c r="J83" s="124">
        <f>SUM(J84:J89)</f>
        <v>1.1275228494623655</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IF('[8]46 - передача'!$E$37="", "", '[8]46 - передача'!$E$37)</f>
        <v>ОАО "Кубаньэнергосбыт"</v>
      </c>
      <c r="F85" s="121">
        <f>SUM(G85:J85)</f>
        <v>1.3322889784946237</v>
      </c>
      <c r="G85" s="122">
        <f t="shared" ref="G85:J88" si="1">G37/744</f>
        <v>0</v>
      </c>
      <c r="H85" s="122">
        <f t="shared" si="1"/>
        <v>0</v>
      </c>
      <c r="I85" s="122">
        <f t="shared" si="1"/>
        <v>0.30214650537634408</v>
      </c>
      <c r="J85" s="122">
        <f t="shared" si="1"/>
        <v>1.0301424731182796</v>
      </c>
      <c r="K85" s="39"/>
    </row>
    <row r="86" spans="1:11" s="58" customFormat="1" ht="15" customHeight="1">
      <c r="A86" s="37"/>
      <c r="B86" s="26"/>
      <c r="C86" s="116" t="s">
        <v>658</v>
      </c>
      <c r="D86" s="111" t="s">
        <v>661</v>
      </c>
      <c r="E86" s="117" t="str">
        <f>IF('[8]46 - передача'!$E$38="", "", '[8]46 - передача'!$E$38)</f>
        <v>ОАО "НЭСК"</v>
      </c>
      <c r="F86" s="121">
        <f>SUM(G86:J86)</f>
        <v>0.18828360215053763</v>
      </c>
      <c r="G86" s="122">
        <f t="shared" si="1"/>
        <v>0</v>
      </c>
      <c r="H86" s="122">
        <f t="shared" si="1"/>
        <v>1.3948924731182796E-2</v>
      </c>
      <c r="I86" s="122">
        <f t="shared" si="1"/>
        <v>7.6954301075268808E-2</v>
      </c>
      <c r="J86" s="122">
        <f t="shared" si="1"/>
        <v>9.7380376344086014E-2</v>
      </c>
      <c r="K86" s="39"/>
    </row>
    <row r="87" spans="1:11" s="58" customFormat="1" ht="15" customHeight="1">
      <c r="A87" s="37"/>
      <c r="B87" s="26"/>
      <c r="C87" s="116" t="s">
        <v>658</v>
      </c>
      <c r="D87" s="111" t="s">
        <v>662</v>
      </c>
      <c r="E87" s="117" t="str">
        <f>IF('[8]46 - передача'!$E$39="", "", '[8]46 - передача'!$E$39)</f>
        <v>ОАО "Мосэнергосбыт"</v>
      </c>
      <c r="F87" s="121">
        <f>SUM(G87:J87)</f>
        <v>0.56953091397849465</v>
      </c>
      <c r="G87" s="122">
        <f>G39/744</f>
        <v>0</v>
      </c>
      <c r="H87" s="122">
        <f t="shared" si="1"/>
        <v>0.56953091397849465</v>
      </c>
      <c r="I87" s="122">
        <f t="shared" si="1"/>
        <v>0</v>
      </c>
      <c r="J87" s="122">
        <f t="shared" si="1"/>
        <v>0</v>
      </c>
      <c r="K87" s="39"/>
    </row>
    <row r="88" spans="1:11" s="58" customFormat="1" ht="15" customHeight="1">
      <c r="A88" s="37"/>
      <c r="B88" s="26"/>
      <c r="C88" s="116" t="s">
        <v>658</v>
      </c>
      <c r="D88" s="111" t="s">
        <v>663</v>
      </c>
      <c r="E88" s="117" t="str">
        <f>IF('[8]46 - передача'!$E$40="", "", '[8]46 - передача'!$E$40)</f>
        <v>ЗАО "МАРЭМ+"</v>
      </c>
      <c r="F88" s="121">
        <f>SUM(G88:J88)</f>
        <v>0.6460107526881721</v>
      </c>
      <c r="G88" s="122">
        <f>G40/744</f>
        <v>0</v>
      </c>
      <c r="H88" s="122">
        <f>H40/744</f>
        <v>0.6460107526881721</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4.3312876344086026</v>
      </c>
      <c r="G90" s="121">
        <f>SUM(G91:G93)</f>
        <v>0</v>
      </c>
      <c r="H90" s="121">
        <f>SUM(H91:H93)</f>
        <v>4.3312876344086026</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IF('[8]46 - передача'!$E$44="", "", '[8]46 - передача'!$E$44)</f>
        <v>ОАО "НЭСК-электросети"</v>
      </c>
      <c r="F92" s="121">
        <f>SUM(G92:J92)</f>
        <v>4.3312876344086026</v>
      </c>
      <c r="G92" s="122">
        <f>G44/744</f>
        <v>0</v>
      </c>
      <c r="H92" s="122">
        <f>H44/744</f>
        <v>4.3312876344086026</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2.7382056451612908</v>
      </c>
      <c r="G103" s="126">
        <f>SUM(G78:J78)</f>
        <v>0</v>
      </c>
      <c r="H103" s="126">
        <f>SUM(G79:J79)</f>
        <v>1.5686532258064518</v>
      </c>
      <c r="I103" s="126">
        <f>SUM(G80:J80)</f>
        <v>1.169552419354839</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0.12017607526881721</v>
      </c>
      <c r="G106" s="126">
        <f>SUM(G107:G108)</f>
        <v>0</v>
      </c>
      <c r="H106" s="126">
        <f>SUM(H107:H108)</f>
        <v>5.6552419354838714E-2</v>
      </c>
      <c r="I106" s="126">
        <f>SUM(I107:I108)</f>
        <v>2.1594086021505376E-2</v>
      </c>
      <c r="J106" s="124">
        <f>SUM(J107:J108)</f>
        <v>4.2029569892473119E-2</v>
      </c>
      <c r="K106" s="21"/>
    </row>
    <row r="107" spans="1:11" ht="24" customHeight="1">
      <c r="A107" s="24"/>
      <c r="B107" s="25"/>
      <c r="C107" s="20"/>
      <c r="D107" s="89" t="s">
        <v>149</v>
      </c>
      <c r="E107" s="12" t="s">
        <v>123</v>
      </c>
      <c r="F107" s="121">
        <f t="shared" si="2"/>
        <v>0</v>
      </c>
      <c r="G107" s="122">
        <f>G59/720</f>
        <v>0</v>
      </c>
      <c r="H107" s="122">
        <f t="shared" ref="H107:J108" si="3">H59/744</f>
        <v>0</v>
      </c>
      <c r="I107" s="122">
        <f t="shared" si="3"/>
        <v>0</v>
      </c>
      <c r="J107" s="122">
        <f t="shared" si="3"/>
        <v>0</v>
      </c>
      <c r="K107" s="21"/>
    </row>
    <row r="108" spans="1:11" ht="24" customHeight="1">
      <c r="A108" s="24"/>
      <c r="B108" s="25"/>
      <c r="C108" s="20"/>
      <c r="D108" s="89" t="s">
        <v>180</v>
      </c>
      <c r="E108" s="14" t="s">
        <v>124</v>
      </c>
      <c r="F108" s="121">
        <f t="shared" si="2"/>
        <v>0.12017607526881721</v>
      </c>
      <c r="G108" s="122">
        <f>G60/720</f>
        <v>0</v>
      </c>
      <c r="H108" s="122">
        <f t="shared" si="3"/>
        <v>5.6552419354838714E-2</v>
      </c>
      <c r="I108" s="122">
        <f t="shared" si="3"/>
        <v>2.1594086021505376E-2</v>
      </c>
      <c r="J108" s="122">
        <f t="shared" si="3"/>
        <v>4.2029569892473119E-2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4">G62/720</f>
        <v>0</v>
      </c>
      <c r="H110" s="122">
        <f t="shared" si="4"/>
        <v>0</v>
      </c>
      <c r="I110" s="122">
        <f t="shared" si="4"/>
        <v>0</v>
      </c>
      <c r="J110" s="122">
        <f t="shared" si="4"/>
        <v>0</v>
      </c>
      <c r="K110" s="21"/>
    </row>
    <row r="111" spans="1:11" ht="30" customHeight="1">
      <c r="A111" s="24"/>
      <c r="B111" s="25"/>
      <c r="C111" s="20"/>
      <c r="D111" s="89" t="s">
        <v>148</v>
      </c>
      <c r="E111" s="13" t="s">
        <v>126</v>
      </c>
      <c r="F111" s="121">
        <f t="shared" si="2"/>
        <v>0</v>
      </c>
      <c r="G111" s="122">
        <f t="shared" si="4"/>
        <v>0</v>
      </c>
      <c r="H111" s="122">
        <f t="shared" si="4"/>
        <v>0</v>
      </c>
      <c r="I111" s="122">
        <f t="shared" si="4"/>
        <v>0</v>
      </c>
      <c r="J111" s="122">
        <f t="shared" si="4"/>
        <v>0</v>
      </c>
      <c r="K111" s="21"/>
    </row>
    <row r="112" spans="1:11" ht="30" customHeight="1">
      <c r="A112" s="24"/>
      <c r="B112" s="25"/>
      <c r="C112" s="20"/>
      <c r="D112" s="94" t="s">
        <v>150</v>
      </c>
      <c r="E112" s="31" t="s">
        <v>2</v>
      </c>
      <c r="F112" s="128">
        <f t="shared" si="2"/>
        <v>6.9735883734267645E-16</v>
      </c>
      <c r="G112" s="129">
        <f>G66-G82-G103-G104-G106+G110-G111</f>
        <v>0</v>
      </c>
      <c r="H112" s="129">
        <f>H66+H77-H82-H103-H104-H106+H110-H111</f>
        <v>2.9837243786801082E-16</v>
      </c>
      <c r="I112" s="129">
        <f>I66+I77-I82-I103-I104-I106+I110-I111</f>
        <v>-1.0408340855860843E-17</v>
      </c>
      <c r="J112" s="130">
        <f>J66+J77-J82-J104-J106+J110-J111</f>
        <v>4.0939474033052647E-16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2871.4046055500003</v>
      </c>
      <c r="G117" s="133">
        <f>SUM(G118,G121,G125)</f>
        <v>0</v>
      </c>
      <c r="H117" s="133">
        <f>SUM(H118,H121,H125)</f>
        <v>2686.2833463500001</v>
      </c>
      <c r="I117" s="133">
        <f>SUM(I118,I121,I125)</f>
        <v>46.580722649999998</v>
      </c>
      <c r="J117" s="134">
        <f>SUM(J118,J121,J125)</f>
        <v>138.54053655000001</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2871.4046055500003</v>
      </c>
      <c r="G121" s="126">
        <f>SUM(G122:G124)</f>
        <v>0</v>
      </c>
      <c r="H121" s="126">
        <f>SUM(H122:H124)</f>
        <v>2686.2833463500001</v>
      </c>
      <c r="I121" s="126">
        <f>SUM(I122:I124)</f>
        <v>46.580722649999998</v>
      </c>
      <c r="J121" s="124">
        <f>SUM(J122:J124)</f>
        <v>138.54053655000001</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2871.4046055500003</v>
      </c>
      <c r="G123" s="122"/>
      <c r="H123" s="122">
        <f>H114*189859.87/1000+H34*165.15/1000</f>
        <v>2686.2833463500001</v>
      </c>
      <c r="I123" s="122">
        <f>I34*165.15/1000</f>
        <v>46.580722649999998</v>
      </c>
      <c r="J123" s="122">
        <f>J34*165.15/1000</f>
        <v>138.54053655000001</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2551.8359999999998</v>
      </c>
      <c r="G133" s="118">
        <f>SUM(G134,G137,G141)</f>
        <v>0</v>
      </c>
      <c r="H133" s="118">
        <f>SUM(H134,H137,H141)</f>
        <v>2551.8359999999998</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2551.8359999999998</v>
      </c>
      <c r="G137" s="126">
        <f>SUM(G138:G140)</f>
        <v>0</v>
      </c>
      <c r="H137" s="126">
        <f>SUM(H138:H140)</f>
        <v>2551.8359999999998</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IF('[8]46 - передача'!$E$123="", "", '[8]46 - передача'!$E$123)</f>
        <v>ОАО "Кубаньэнерго"</v>
      </c>
      <c r="F139" s="121">
        <f>SUM(G139:J139)</f>
        <v>2551.8359999999998</v>
      </c>
      <c r="G139" s="122"/>
      <c r="H139" s="122">
        <v>2551.8359999999998</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row r="153" spans="1:11">
      <c r="I153" s="138"/>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123 JA123 SW123 ACS123 AMO123 AWK123 BGG123 BQC123 BZY123 CJU123 CTQ123 DDM123 DNI123 DXE123 EHA123 EQW123 FAS123 FKO123 FUK123 GEG123 GOC123 GXY123 HHU123 HRQ123 IBM123 ILI123 IVE123 JFA123 JOW123 JYS123 KIO123 KSK123 LCG123 LMC123 LVY123 MFU123 MPQ123 MZM123 NJI123 NTE123 ODA123 OMW123 OWS123 PGO123 PQK123 QAG123 QKC123 QTY123 RDU123 RNQ123 RXM123 SHI123 SRE123 TBA123 TKW123 TUS123 UEO123 UOK123 UYG123 VIC123 VRY123 WBU123 WLQ123 WVM123 E65659 JA65659 SW65659 ACS65659 AMO65659 AWK65659 BGG65659 BQC65659 BZY65659 CJU65659 CTQ65659 DDM65659 DNI65659 DXE65659 EHA65659 EQW65659 FAS65659 FKO65659 FUK65659 GEG65659 GOC65659 GXY65659 HHU65659 HRQ65659 IBM65659 ILI65659 IVE65659 JFA65659 JOW65659 JYS65659 KIO65659 KSK65659 LCG65659 LMC65659 LVY65659 MFU65659 MPQ65659 MZM65659 NJI65659 NTE65659 ODA65659 OMW65659 OWS65659 PGO65659 PQK65659 QAG65659 QKC65659 QTY65659 RDU65659 RNQ65659 RXM65659 SHI65659 SRE65659 TBA65659 TKW65659 TUS65659 UEO65659 UOK65659 UYG65659 VIC65659 VRY65659 WBU65659 WLQ65659 WVM65659 E131195 JA131195 SW131195 ACS131195 AMO131195 AWK131195 BGG131195 BQC131195 BZY131195 CJU131195 CTQ131195 DDM131195 DNI131195 DXE131195 EHA131195 EQW131195 FAS131195 FKO131195 FUK131195 GEG131195 GOC131195 GXY131195 HHU131195 HRQ131195 IBM131195 ILI131195 IVE131195 JFA131195 JOW131195 JYS131195 KIO131195 KSK131195 LCG131195 LMC131195 LVY131195 MFU131195 MPQ131195 MZM131195 NJI131195 NTE131195 ODA131195 OMW131195 OWS131195 PGO131195 PQK131195 QAG131195 QKC131195 QTY131195 RDU131195 RNQ131195 RXM131195 SHI131195 SRE131195 TBA131195 TKW131195 TUS131195 UEO131195 UOK131195 UYG131195 VIC131195 VRY131195 WBU131195 WLQ131195 WVM131195 E196731 JA196731 SW196731 ACS196731 AMO196731 AWK196731 BGG196731 BQC196731 BZY196731 CJU196731 CTQ196731 DDM196731 DNI196731 DXE196731 EHA196731 EQW196731 FAS196731 FKO196731 FUK196731 GEG196731 GOC196731 GXY196731 HHU196731 HRQ196731 IBM196731 ILI196731 IVE196731 JFA196731 JOW196731 JYS196731 KIO196731 KSK196731 LCG196731 LMC196731 LVY196731 MFU196731 MPQ196731 MZM196731 NJI196731 NTE196731 ODA196731 OMW196731 OWS196731 PGO196731 PQK196731 QAG196731 QKC196731 QTY196731 RDU196731 RNQ196731 RXM196731 SHI196731 SRE196731 TBA196731 TKW196731 TUS196731 UEO196731 UOK196731 UYG196731 VIC196731 VRY196731 WBU196731 WLQ196731 WVM196731 E262267 JA262267 SW262267 ACS262267 AMO262267 AWK262267 BGG262267 BQC262267 BZY262267 CJU262267 CTQ262267 DDM262267 DNI262267 DXE262267 EHA262267 EQW262267 FAS262267 FKO262267 FUK262267 GEG262267 GOC262267 GXY262267 HHU262267 HRQ262267 IBM262267 ILI262267 IVE262267 JFA262267 JOW262267 JYS262267 KIO262267 KSK262267 LCG262267 LMC262267 LVY262267 MFU262267 MPQ262267 MZM262267 NJI262267 NTE262267 ODA262267 OMW262267 OWS262267 PGO262267 PQK262267 QAG262267 QKC262267 QTY262267 RDU262267 RNQ262267 RXM262267 SHI262267 SRE262267 TBA262267 TKW262267 TUS262267 UEO262267 UOK262267 UYG262267 VIC262267 VRY262267 WBU262267 WLQ262267 WVM262267 E327803 JA327803 SW327803 ACS327803 AMO327803 AWK327803 BGG327803 BQC327803 BZY327803 CJU327803 CTQ327803 DDM327803 DNI327803 DXE327803 EHA327803 EQW327803 FAS327803 FKO327803 FUK327803 GEG327803 GOC327803 GXY327803 HHU327803 HRQ327803 IBM327803 ILI327803 IVE327803 JFA327803 JOW327803 JYS327803 KIO327803 KSK327803 LCG327803 LMC327803 LVY327803 MFU327803 MPQ327803 MZM327803 NJI327803 NTE327803 ODA327803 OMW327803 OWS327803 PGO327803 PQK327803 QAG327803 QKC327803 QTY327803 RDU327803 RNQ327803 RXM327803 SHI327803 SRE327803 TBA327803 TKW327803 TUS327803 UEO327803 UOK327803 UYG327803 VIC327803 VRY327803 WBU327803 WLQ327803 WVM327803 E393339 JA393339 SW393339 ACS393339 AMO393339 AWK393339 BGG393339 BQC393339 BZY393339 CJU393339 CTQ393339 DDM393339 DNI393339 DXE393339 EHA393339 EQW393339 FAS393339 FKO393339 FUK393339 GEG393339 GOC393339 GXY393339 HHU393339 HRQ393339 IBM393339 ILI393339 IVE393339 JFA393339 JOW393339 JYS393339 KIO393339 KSK393339 LCG393339 LMC393339 LVY393339 MFU393339 MPQ393339 MZM393339 NJI393339 NTE393339 ODA393339 OMW393339 OWS393339 PGO393339 PQK393339 QAG393339 QKC393339 QTY393339 RDU393339 RNQ393339 RXM393339 SHI393339 SRE393339 TBA393339 TKW393339 TUS393339 UEO393339 UOK393339 UYG393339 VIC393339 VRY393339 WBU393339 WLQ393339 WVM393339 E458875 JA458875 SW458875 ACS458875 AMO458875 AWK458875 BGG458875 BQC458875 BZY458875 CJU458875 CTQ458875 DDM458875 DNI458875 DXE458875 EHA458875 EQW458875 FAS458875 FKO458875 FUK458875 GEG458875 GOC458875 GXY458875 HHU458875 HRQ458875 IBM458875 ILI458875 IVE458875 JFA458875 JOW458875 JYS458875 KIO458875 KSK458875 LCG458875 LMC458875 LVY458875 MFU458875 MPQ458875 MZM458875 NJI458875 NTE458875 ODA458875 OMW458875 OWS458875 PGO458875 PQK458875 QAG458875 QKC458875 QTY458875 RDU458875 RNQ458875 RXM458875 SHI458875 SRE458875 TBA458875 TKW458875 TUS458875 UEO458875 UOK458875 UYG458875 VIC458875 VRY458875 WBU458875 WLQ458875 WVM458875 E524411 JA524411 SW524411 ACS524411 AMO524411 AWK524411 BGG524411 BQC524411 BZY524411 CJU524411 CTQ524411 DDM524411 DNI524411 DXE524411 EHA524411 EQW524411 FAS524411 FKO524411 FUK524411 GEG524411 GOC524411 GXY524411 HHU524411 HRQ524411 IBM524411 ILI524411 IVE524411 JFA524411 JOW524411 JYS524411 KIO524411 KSK524411 LCG524411 LMC524411 LVY524411 MFU524411 MPQ524411 MZM524411 NJI524411 NTE524411 ODA524411 OMW524411 OWS524411 PGO524411 PQK524411 QAG524411 QKC524411 QTY524411 RDU524411 RNQ524411 RXM524411 SHI524411 SRE524411 TBA524411 TKW524411 TUS524411 UEO524411 UOK524411 UYG524411 VIC524411 VRY524411 WBU524411 WLQ524411 WVM524411 E589947 JA589947 SW589947 ACS589947 AMO589947 AWK589947 BGG589947 BQC589947 BZY589947 CJU589947 CTQ589947 DDM589947 DNI589947 DXE589947 EHA589947 EQW589947 FAS589947 FKO589947 FUK589947 GEG589947 GOC589947 GXY589947 HHU589947 HRQ589947 IBM589947 ILI589947 IVE589947 JFA589947 JOW589947 JYS589947 KIO589947 KSK589947 LCG589947 LMC589947 LVY589947 MFU589947 MPQ589947 MZM589947 NJI589947 NTE589947 ODA589947 OMW589947 OWS589947 PGO589947 PQK589947 QAG589947 QKC589947 QTY589947 RDU589947 RNQ589947 RXM589947 SHI589947 SRE589947 TBA589947 TKW589947 TUS589947 UEO589947 UOK589947 UYG589947 VIC589947 VRY589947 WBU589947 WLQ589947 WVM589947 E655483 JA655483 SW655483 ACS655483 AMO655483 AWK655483 BGG655483 BQC655483 BZY655483 CJU655483 CTQ655483 DDM655483 DNI655483 DXE655483 EHA655483 EQW655483 FAS655483 FKO655483 FUK655483 GEG655483 GOC655483 GXY655483 HHU655483 HRQ655483 IBM655483 ILI655483 IVE655483 JFA655483 JOW655483 JYS655483 KIO655483 KSK655483 LCG655483 LMC655483 LVY655483 MFU655483 MPQ655483 MZM655483 NJI655483 NTE655483 ODA655483 OMW655483 OWS655483 PGO655483 PQK655483 QAG655483 QKC655483 QTY655483 RDU655483 RNQ655483 RXM655483 SHI655483 SRE655483 TBA655483 TKW655483 TUS655483 UEO655483 UOK655483 UYG655483 VIC655483 VRY655483 WBU655483 WLQ655483 WVM655483 E721019 JA721019 SW721019 ACS721019 AMO721019 AWK721019 BGG721019 BQC721019 BZY721019 CJU721019 CTQ721019 DDM721019 DNI721019 DXE721019 EHA721019 EQW721019 FAS721019 FKO721019 FUK721019 GEG721019 GOC721019 GXY721019 HHU721019 HRQ721019 IBM721019 ILI721019 IVE721019 JFA721019 JOW721019 JYS721019 KIO721019 KSK721019 LCG721019 LMC721019 LVY721019 MFU721019 MPQ721019 MZM721019 NJI721019 NTE721019 ODA721019 OMW721019 OWS721019 PGO721019 PQK721019 QAG721019 QKC721019 QTY721019 RDU721019 RNQ721019 RXM721019 SHI721019 SRE721019 TBA721019 TKW721019 TUS721019 UEO721019 UOK721019 UYG721019 VIC721019 VRY721019 WBU721019 WLQ721019 WVM721019 E786555 JA786555 SW786555 ACS786555 AMO786555 AWK786555 BGG786555 BQC786555 BZY786555 CJU786555 CTQ786555 DDM786555 DNI786555 DXE786555 EHA786555 EQW786555 FAS786555 FKO786555 FUK786555 GEG786555 GOC786555 GXY786555 HHU786555 HRQ786555 IBM786555 ILI786555 IVE786555 JFA786555 JOW786555 JYS786555 KIO786555 KSK786555 LCG786555 LMC786555 LVY786555 MFU786555 MPQ786555 MZM786555 NJI786555 NTE786555 ODA786555 OMW786555 OWS786555 PGO786555 PQK786555 QAG786555 QKC786555 QTY786555 RDU786555 RNQ786555 RXM786555 SHI786555 SRE786555 TBA786555 TKW786555 TUS786555 UEO786555 UOK786555 UYG786555 VIC786555 VRY786555 WBU786555 WLQ786555 WVM786555 E852091 JA852091 SW852091 ACS852091 AMO852091 AWK852091 BGG852091 BQC852091 BZY852091 CJU852091 CTQ852091 DDM852091 DNI852091 DXE852091 EHA852091 EQW852091 FAS852091 FKO852091 FUK852091 GEG852091 GOC852091 GXY852091 HHU852091 HRQ852091 IBM852091 ILI852091 IVE852091 JFA852091 JOW852091 JYS852091 KIO852091 KSK852091 LCG852091 LMC852091 LVY852091 MFU852091 MPQ852091 MZM852091 NJI852091 NTE852091 ODA852091 OMW852091 OWS852091 PGO852091 PQK852091 QAG852091 QKC852091 QTY852091 RDU852091 RNQ852091 RXM852091 SHI852091 SRE852091 TBA852091 TKW852091 TUS852091 UEO852091 UOK852091 UYG852091 VIC852091 VRY852091 WBU852091 WLQ852091 WVM852091 E917627 JA917627 SW917627 ACS917627 AMO917627 AWK917627 BGG917627 BQC917627 BZY917627 CJU917627 CTQ917627 DDM917627 DNI917627 DXE917627 EHA917627 EQW917627 FAS917627 FKO917627 FUK917627 GEG917627 GOC917627 GXY917627 HHU917627 HRQ917627 IBM917627 ILI917627 IVE917627 JFA917627 JOW917627 JYS917627 KIO917627 KSK917627 LCG917627 LMC917627 LVY917627 MFU917627 MPQ917627 MZM917627 NJI917627 NTE917627 ODA917627 OMW917627 OWS917627 PGO917627 PQK917627 QAG917627 QKC917627 QTY917627 RDU917627 RNQ917627 RXM917627 SHI917627 SRE917627 TBA917627 TKW917627 TUS917627 UEO917627 UOK917627 UYG917627 VIC917627 VRY917627 WBU917627 WLQ917627 WVM917627 E983163 JA983163 SW983163 ACS983163 AMO983163 AWK983163 BGG983163 BQC983163 BZY983163 CJU983163 CTQ983163 DDM983163 DNI983163 DXE983163 EHA983163 EQW983163 FAS983163 FKO983163 FUK983163 GEG983163 GOC983163 GXY983163 HHU983163 HRQ983163 IBM983163 ILI983163 IVE983163 JFA983163 JOW983163 JYS983163 KIO983163 KSK983163 LCG983163 LMC983163 LVY983163 MFU983163 MPQ983163 MZM983163 NJI983163 NTE983163 ODA983163 OMW983163 OWS983163 PGO983163 PQK983163 QAG983163 QKC983163 QTY983163 RDU983163 RNQ983163 RXM983163 SHI983163 SRE983163 TBA983163 TKW983163 TUS983163 UEO983163 UOK983163 UYG983163 VIC983163 VRY983163 WBU983163 WLQ983163 WVM98316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23:J123 JC123:JF123 SY123:TB123 ACU123:ACX123 AMQ123:AMT123 AWM123:AWP123 BGI123:BGL123 BQE123:BQH123 CAA123:CAD123 CJW123:CJZ123 CTS123:CTV123 DDO123:DDR123 DNK123:DNN123 DXG123:DXJ123 EHC123:EHF123 EQY123:ERB123 FAU123:FAX123 FKQ123:FKT123 FUM123:FUP123 GEI123:GEL123 GOE123:GOH123 GYA123:GYD123 HHW123:HHZ123 HRS123:HRV123 IBO123:IBR123 ILK123:ILN123 IVG123:IVJ123 JFC123:JFF123 JOY123:JPB123 JYU123:JYX123 KIQ123:KIT123 KSM123:KSP123 LCI123:LCL123 LME123:LMH123 LWA123:LWD123 MFW123:MFZ123 MPS123:MPV123 MZO123:MZR123 NJK123:NJN123 NTG123:NTJ123 ODC123:ODF123 OMY123:ONB123 OWU123:OWX123 PGQ123:PGT123 PQM123:PQP123 QAI123:QAL123 QKE123:QKH123 QUA123:QUD123 RDW123:RDZ123 RNS123:RNV123 RXO123:RXR123 SHK123:SHN123 SRG123:SRJ123 TBC123:TBF123 TKY123:TLB123 TUU123:TUX123 UEQ123:UET123 UOM123:UOP123 UYI123:UYL123 VIE123:VIH123 VSA123:VSD123 WBW123:WBZ123 WLS123:WLV123 WVO123:WVR123 G65659:J65659 JC65659:JF65659 SY65659:TB65659 ACU65659:ACX65659 AMQ65659:AMT65659 AWM65659:AWP65659 BGI65659:BGL65659 BQE65659:BQH65659 CAA65659:CAD65659 CJW65659:CJZ65659 CTS65659:CTV65659 DDO65659:DDR65659 DNK65659:DNN65659 DXG65659:DXJ65659 EHC65659:EHF65659 EQY65659:ERB65659 FAU65659:FAX65659 FKQ65659:FKT65659 FUM65659:FUP65659 GEI65659:GEL65659 GOE65659:GOH65659 GYA65659:GYD65659 HHW65659:HHZ65659 HRS65659:HRV65659 IBO65659:IBR65659 ILK65659:ILN65659 IVG65659:IVJ65659 JFC65659:JFF65659 JOY65659:JPB65659 JYU65659:JYX65659 KIQ65659:KIT65659 KSM65659:KSP65659 LCI65659:LCL65659 LME65659:LMH65659 LWA65659:LWD65659 MFW65659:MFZ65659 MPS65659:MPV65659 MZO65659:MZR65659 NJK65659:NJN65659 NTG65659:NTJ65659 ODC65659:ODF65659 OMY65659:ONB65659 OWU65659:OWX65659 PGQ65659:PGT65659 PQM65659:PQP65659 QAI65659:QAL65659 QKE65659:QKH65659 QUA65659:QUD65659 RDW65659:RDZ65659 RNS65659:RNV65659 RXO65659:RXR65659 SHK65659:SHN65659 SRG65659:SRJ65659 TBC65659:TBF65659 TKY65659:TLB65659 TUU65659:TUX65659 UEQ65659:UET65659 UOM65659:UOP65659 UYI65659:UYL65659 VIE65659:VIH65659 VSA65659:VSD65659 WBW65659:WBZ65659 WLS65659:WLV65659 WVO65659:WVR65659 G131195:J131195 JC131195:JF131195 SY131195:TB131195 ACU131195:ACX131195 AMQ131195:AMT131195 AWM131195:AWP131195 BGI131195:BGL131195 BQE131195:BQH131195 CAA131195:CAD131195 CJW131195:CJZ131195 CTS131195:CTV131195 DDO131195:DDR131195 DNK131195:DNN131195 DXG131195:DXJ131195 EHC131195:EHF131195 EQY131195:ERB131195 FAU131195:FAX131195 FKQ131195:FKT131195 FUM131195:FUP131195 GEI131195:GEL131195 GOE131195:GOH131195 GYA131195:GYD131195 HHW131195:HHZ131195 HRS131195:HRV131195 IBO131195:IBR131195 ILK131195:ILN131195 IVG131195:IVJ131195 JFC131195:JFF131195 JOY131195:JPB131195 JYU131195:JYX131195 KIQ131195:KIT131195 KSM131195:KSP131195 LCI131195:LCL131195 LME131195:LMH131195 LWA131195:LWD131195 MFW131195:MFZ131195 MPS131195:MPV131195 MZO131195:MZR131195 NJK131195:NJN131195 NTG131195:NTJ131195 ODC131195:ODF131195 OMY131195:ONB131195 OWU131195:OWX131195 PGQ131195:PGT131195 PQM131195:PQP131195 QAI131195:QAL131195 QKE131195:QKH131195 QUA131195:QUD131195 RDW131195:RDZ131195 RNS131195:RNV131195 RXO131195:RXR131195 SHK131195:SHN131195 SRG131195:SRJ131195 TBC131195:TBF131195 TKY131195:TLB131195 TUU131195:TUX131195 UEQ131195:UET131195 UOM131195:UOP131195 UYI131195:UYL131195 VIE131195:VIH131195 VSA131195:VSD131195 WBW131195:WBZ131195 WLS131195:WLV131195 WVO131195:WVR131195 G196731:J196731 JC196731:JF196731 SY196731:TB196731 ACU196731:ACX196731 AMQ196731:AMT196731 AWM196731:AWP196731 BGI196731:BGL196731 BQE196731:BQH196731 CAA196731:CAD196731 CJW196731:CJZ196731 CTS196731:CTV196731 DDO196731:DDR196731 DNK196731:DNN196731 DXG196731:DXJ196731 EHC196731:EHF196731 EQY196731:ERB196731 FAU196731:FAX196731 FKQ196731:FKT196731 FUM196731:FUP196731 GEI196731:GEL196731 GOE196731:GOH196731 GYA196731:GYD196731 HHW196731:HHZ196731 HRS196731:HRV196731 IBO196731:IBR196731 ILK196731:ILN196731 IVG196731:IVJ196731 JFC196731:JFF196731 JOY196731:JPB196731 JYU196731:JYX196731 KIQ196731:KIT196731 KSM196731:KSP196731 LCI196731:LCL196731 LME196731:LMH196731 LWA196731:LWD196731 MFW196731:MFZ196731 MPS196731:MPV196731 MZO196731:MZR196731 NJK196731:NJN196731 NTG196731:NTJ196731 ODC196731:ODF196731 OMY196731:ONB196731 OWU196731:OWX196731 PGQ196731:PGT196731 PQM196731:PQP196731 QAI196731:QAL196731 QKE196731:QKH196731 QUA196731:QUD196731 RDW196731:RDZ196731 RNS196731:RNV196731 RXO196731:RXR196731 SHK196731:SHN196731 SRG196731:SRJ196731 TBC196731:TBF196731 TKY196731:TLB196731 TUU196731:TUX196731 UEQ196731:UET196731 UOM196731:UOP196731 UYI196731:UYL196731 VIE196731:VIH196731 VSA196731:VSD196731 WBW196731:WBZ196731 WLS196731:WLV196731 WVO196731:WVR196731 G262267:J262267 JC262267:JF262267 SY262267:TB262267 ACU262267:ACX262267 AMQ262267:AMT262267 AWM262267:AWP262267 BGI262267:BGL262267 BQE262267:BQH262267 CAA262267:CAD262267 CJW262267:CJZ262267 CTS262267:CTV262267 DDO262267:DDR262267 DNK262267:DNN262267 DXG262267:DXJ262267 EHC262267:EHF262267 EQY262267:ERB262267 FAU262267:FAX262267 FKQ262267:FKT262267 FUM262267:FUP262267 GEI262267:GEL262267 GOE262267:GOH262267 GYA262267:GYD262267 HHW262267:HHZ262267 HRS262267:HRV262267 IBO262267:IBR262267 ILK262267:ILN262267 IVG262267:IVJ262267 JFC262267:JFF262267 JOY262267:JPB262267 JYU262267:JYX262267 KIQ262267:KIT262267 KSM262267:KSP262267 LCI262267:LCL262267 LME262267:LMH262267 LWA262267:LWD262267 MFW262267:MFZ262267 MPS262267:MPV262267 MZO262267:MZR262267 NJK262267:NJN262267 NTG262267:NTJ262267 ODC262267:ODF262267 OMY262267:ONB262267 OWU262267:OWX262267 PGQ262267:PGT262267 PQM262267:PQP262267 QAI262267:QAL262267 QKE262267:QKH262267 QUA262267:QUD262267 RDW262267:RDZ262267 RNS262267:RNV262267 RXO262267:RXR262267 SHK262267:SHN262267 SRG262267:SRJ262267 TBC262267:TBF262267 TKY262267:TLB262267 TUU262267:TUX262267 UEQ262267:UET262267 UOM262267:UOP262267 UYI262267:UYL262267 VIE262267:VIH262267 VSA262267:VSD262267 WBW262267:WBZ262267 WLS262267:WLV262267 WVO262267:WVR262267 G327803:J327803 JC327803:JF327803 SY327803:TB327803 ACU327803:ACX327803 AMQ327803:AMT327803 AWM327803:AWP327803 BGI327803:BGL327803 BQE327803:BQH327803 CAA327803:CAD327803 CJW327803:CJZ327803 CTS327803:CTV327803 DDO327803:DDR327803 DNK327803:DNN327803 DXG327803:DXJ327803 EHC327803:EHF327803 EQY327803:ERB327803 FAU327803:FAX327803 FKQ327803:FKT327803 FUM327803:FUP327803 GEI327803:GEL327803 GOE327803:GOH327803 GYA327803:GYD327803 HHW327803:HHZ327803 HRS327803:HRV327803 IBO327803:IBR327803 ILK327803:ILN327803 IVG327803:IVJ327803 JFC327803:JFF327803 JOY327803:JPB327803 JYU327803:JYX327803 KIQ327803:KIT327803 KSM327803:KSP327803 LCI327803:LCL327803 LME327803:LMH327803 LWA327803:LWD327803 MFW327803:MFZ327803 MPS327803:MPV327803 MZO327803:MZR327803 NJK327803:NJN327803 NTG327803:NTJ327803 ODC327803:ODF327803 OMY327803:ONB327803 OWU327803:OWX327803 PGQ327803:PGT327803 PQM327803:PQP327803 QAI327803:QAL327803 QKE327803:QKH327803 QUA327803:QUD327803 RDW327803:RDZ327803 RNS327803:RNV327803 RXO327803:RXR327803 SHK327803:SHN327803 SRG327803:SRJ327803 TBC327803:TBF327803 TKY327803:TLB327803 TUU327803:TUX327803 UEQ327803:UET327803 UOM327803:UOP327803 UYI327803:UYL327803 VIE327803:VIH327803 VSA327803:VSD327803 WBW327803:WBZ327803 WLS327803:WLV327803 WVO327803:WVR327803 G393339:J393339 JC393339:JF393339 SY393339:TB393339 ACU393339:ACX393339 AMQ393339:AMT393339 AWM393339:AWP393339 BGI393339:BGL393339 BQE393339:BQH393339 CAA393339:CAD393339 CJW393339:CJZ393339 CTS393339:CTV393339 DDO393339:DDR393339 DNK393339:DNN393339 DXG393339:DXJ393339 EHC393339:EHF393339 EQY393339:ERB393339 FAU393339:FAX393339 FKQ393339:FKT393339 FUM393339:FUP393339 GEI393339:GEL393339 GOE393339:GOH393339 GYA393339:GYD393339 HHW393339:HHZ393339 HRS393339:HRV393339 IBO393339:IBR393339 ILK393339:ILN393339 IVG393339:IVJ393339 JFC393339:JFF393339 JOY393339:JPB393339 JYU393339:JYX393339 KIQ393339:KIT393339 KSM393339:KSP393339 LCI393339:LCL393339 LME393339:LMH393339 LWA393339:LWD393339 MFW393339:MFZ393339 MPS393339:MPV393339 MZO393339:MZR393339 NJK393339:NJN393339 NTG393339:NTJ393339 ODC393339:ODF393339 OMY393339:ONB393339 OWU393339:OWX393339 PGQ393339:PGT393339 PQM393339:PQP393339 QAI393339:QAL393339 QKE393339:QKH393339 QUA393339:QUD393339 RDW393339:RDZ393339 RNS393339:RNV393339 RXO393339:RXR393339 SHK393339:SHN393339 SRG393339:SRJ393339 TBC393339:TBF393339 TKY393339:TLB393339 TUU393339:TUX393339 UEQ393339:UET393339 UOM393339:UOP393339 UYI393339:UYL393339 VIE393339:VIH393339 VSA393339:VSD393339 WBW393339:WBZ393339 WLS393339:WLV393339 WVO393339:WVR393339 G458875:J458875 JC458875:JF458875 SY458875:TB458875 ACU458875:ACX458875 AMQ458875:AMT458875 AWM458875:AWP458875 BGI458875:BGL458875 BQE458875:BQH458875 CAA458875:CAD458875 CJW458875:CJZ458875 CTS458875:CTV458875 DDO458875:DDR458875 DNK458875:DNN458875 DXG458875:DXJ458875 EHC458875:EHF458875 EQY458875:ERB458875 FAU458875:FAX458875 FKQ458875:FKT458875 FUM458875:FUP458875 GEI458875:GEL458875 GOE458875:GOH458875 GYA458875:GYD458875 HHW458875:HHZ458875 HRS458875:HRV458875 IBO458875:IBR458875 ILK458875:ILN458875 IVG458875:IVJ458875 JFC458875:JFF458875 JOY458875:JPB458875 JYU458875:JYX458875 KIQ458875:KIT458875 KSM458875:KSP458875 LCI458875:LCL458875 LME458875:LMH458875 LWA458875:LWD458875 MFW458875:MFZ458875 MPS458875:MPV458875 MZO458875:MZR458875 NJK458875:NJN458875 NTG458875:NTJ458875 ODC458875:ODF458875 OMY458875:ONB458875 OWU458875:OWX458875 PGQ458875:PGT458875 PQM458875:PQP458875 QAI458875:QAL458875 QKE458875:QKH458875 QUA458875:QUD458875 RDW458875:RDZ458875 RNS458875:RNV458875 RXO458875:RXR458875 SHK458875:SHN458875 SRG458875:SRJ458875 TBC458875:TBF458875 TKY458875:TLB458875 TUU458875:TUX458875 UEQ458875:UET458875 UOM458875:UOP458875 UYI458875:UYL458875 VIE458875:VIH458875 VSA458875:VSD458875 WBW458875:WBZ458875 WLS458875:WLV458875 WVO458875:WVR458875 G524411:J524411 JC524411:JF524411 SY524411:TB524411 ACU524411:ACX524411 AMQ524411:AMT524411 AWM524411:AWP524411 BGI524411:BGL524411 BQE524411:BQH524411 CAA524411:CAD524411 CJW524411:CJZ524411 CTS524411:CTV524411 DDO524411:DDR524411 DNK524411:DNN524411 DXG524411:DXJ524411 EHC524411:EHF524411 EQY524411:ERB524411 FAU524411:FAX524411 FKQ524411:FKT524411 FUM524411:FUP524411 GEI524411:GEL524411 GOE524411:GOH524411 GYA524411:GYD524411 HHW524411:HHZ524411 HRS524411:HRV524411 IBO524411:IBR524411 ILK524411:ILN524411 IVG524411:IVJ524411 JFC524411:JFF524411 JOY524411:JPB524411 JYU524411:JYX524411 KIQ524411:KIT524411 KSM524411:KSP524411 LCI524411:LCL524411 LME524411:LMH524411 LWA524411:LWD524411 MFW524411:MFZ524411 MPS524411:MPV524411 MZO524411:MZR524411 NJK524411:NJN524411 NTG524411:NTJ524411 ODC524411:ODF524411 OMY524411:ONB524411 OWU524411:OWX524411 PGQ524411:PGT524411 PQM524411:PQP524411 QAI524411:QAL524411 QKE524411:QKH524411 QUA524411:QUD524411 RDW524411:RDZ524411 RNS524411:RNV524411 RXO524411:RXR524411 SHK524411:SHN524411 SRG524411:SRJ524411 TBC524411:TBF524411 TKY524411:TLB524411 TUU524411:TUX524411 UEQ524411:UET524411 UOM524411:UOP524411 UYI524411:UYL524411 VIE524411:VIH524411 VSA524411:VSD524411 WBW524411:WBZ524411 WLS524411:WLV524411 WVO524411:WVR524411 G589947:J589947 JC589947:JF589947 SY589947:TB589947 ACU589947:ACX589947 AMQ589947:AMT589947 AWM589947:AWP589947 BGI589947:BGL589947 BQE589947:BQH589947 CAA589947:CAD589947 CJW589947:CJZ589947 CTS589947:CTV589947 DDO589947:DDR589947 DNK589947:DNN589947 DXG589947:DXJ589947 EHC589947:EHF589947 EQY589947:ERB589947 FAU589947:FAX589947 FKQ589947:FKT589947 FUM589947:FUP589947 GEI589947:GEL589947 GOE589947:GOH589947 GYA589947:GYD589947 HHW589947:HHZ589947 HRS589947:HRV589947 IBO589947:IBR589947 ILK589947:ILN589947 IVG589947:IVJ589947 JFC589947:JFF589947 JOY589947:JPB589947 JYU589947:JYX589947 KIQ589947:KIT589947 KSM589947:KSP589947 LCI589947:LCL589947 LME589947:LMH589947 LWA589947:LWD589947 MFW589947:MFZ589947 MPS589947:MPV589947 MZO589947:MZR589947 NJK589947:NJN589947 NTG589947:NTJ589947 ODC589947:ODF589947 OMY589947:ONB589947 OWU589947:OWX589947 PGQ589947:PGT589947 PQM589947:PQP589947 QAI589947:QAL589947 QKE589947:QKH589947 QUA589947:QUD589947 RDW589947:RDZ589947 RNS589947:RNV589947 RXO589947:RXR589947 SHK589947:SHN589947 SRG589947:SRJ589947 TBC589947:TBF589947 TKY589947:TLB589947 TUU589947:TUX589947 UEQ589947:UET589947 UOM589947:UOP589947 UYI589947:UYL589947 VIE589947:VIH589947 VSA589947:VSD589947 WBW589947:WBZ589947 WLS589947:WLV589947 WVO589947:WVR589947 G655483:J655483 JC655483:JF655483 SY655483:TB655483 ACU655483:ACX655483 AMQ655483:AMT655483 AWM655483:AWP655483 BGI655483:BGL655483 BQE655483:BQH655483 CAA655483:CAD655483 CJW655483:CJZ655483 CTS655483:CTV655483 DDO655483:DDR655483 DNK655483:DNN655483 DXG655483:DXJ655483 EHC655483:EHF655483 EQY655483:ERB655483 FAU655483:FAX655483 FKQ655483:FKT655483 FUM655483:FUP655483 GEI655483:GEL655483 GOE655483:GOH655483 GYA655483:GYD655483 HHW655483:HHZ655483 HRS655483:HRV655483 IBO655483:IBR655483 ILK655483:ILN655483 IVG655483:IVJ655483 JFC655483:JFF655483 JOY655483:JPB655483 JYU655483:JYX655483 KIQ655483:KIT655483 KSM655483:KSP655483 LCI655483:LCL655483 LME655483:LMH655483 LWA655483:LWD655483 MFW655483:MFZ655483 MPS655483:MPV655483 MZO655483:MZR655483 NJK655483:NJN655483 NTG655483:NTJ655483 ODC655483:ODF655483 OMY655483:ONB655483 OWU655483:OWX655483 PGQ655483:PGT655483 PQM655483:PQP655483 QAI655483:QAL655483 QKE655483:QKH655483 QUA655483:QUD655483 RDW655483:RDZ655483 RNS655483:RNV655483 RXO655483:RXR655483 SHK655483:SHN655483 SRG655483:SRJ655483 TBC655483:TBF655483 TKY655483:TLB655483 TUU655483:TUX655483 UEQ655483:UET655483 UOM655483:UOP655483 UYI655483:UYL655483 VIE655483:VIH655483 VSA655483:VSD655483 WBW655483:WBZ655483 WLS655483:WLV655483 WVO655483:WVR655483 G721019:J721019 JC721019:JF721019 SY721019:TB721019 ACU721019:ACX721019 AMQ721019:AMT721019 AWM721019:AWP721019 BGI721019:BGL721019 BQE721019:BQH721019 CAA721019:CAD721019 CJW721019:CJZ721019 CTS721019:CTV721019 DDO721019:DDR721019 DNK721019:DNN721019 DXG721019:DXJ721019 EHC721019:EHF721019 EQY721019:ERB721019 FAU721019:FAX721019 FKQ721019:FKT721019 FUM721019:FUP721019 GEI721019:GEL721019 GOE721019:GOH721019 GYA721019:GYD721019 HHW721019:HHZ721019 HRS721019:HRV721019 IBO721019:IBR721019 ILK721019:ILN721019 IVG721019:IVJ721019 JFC721019:JFF721019 JOY721019:JPB721019 JYU721019:JYX721019 KIQ721019:KIT721019 KSM721019:KSP721019 LCI721019:LCL721019 LME721019:LMH721019 LWA721019:LWD721019 MFW721019:MFZ721019 MPS721019:MPV721019 MZO721019:MZR721019 NJK721019:NJN721019 NTG721019:NTJ721019 ODC721019:ODF721019 OMY721019:ONB721019 OWU721019:OWX721019 PGQ721019:PGT721019 PQM721019:PQP721019 QAI721019:QAL721019 QKE721019:QKH721019 QUA721019:QUD721019 RDW721019:RDZ721019 RNS721019:RNV721019 RXO721019:RXR721019 SHK721019:SHN721019 SRG721019:SRJ721019 TBC721019:TBF721019 TKY721019:TLB721019 TUU721019:TUX721019 UEQ721019:UET721019 UOM721019:UOP721019 UYI721019:UYL721019 VIE721019:VIH721019 VSA721019:VSD721019 WBW721019:WBZ721019 WLS721019:WLV721019 WVO721019:WVR721019 G786555:J786555 JC786555:JF786555 SY786555:TB786555 ACU786555:ACX786555 AMQ786555:AMT786555 AWM786555:AWP786555 BGI786555:BGL786555 BQE786555:BQH786555 CAA786555:CAD786555 CJW786555:CJZ786555 CTS786555:CTV786555 DDO786555:DDR786555 DNK786555:DNN786555 DXG786555:DXJ786555 EHC786555:EHF786555 EQY786555:ERB786555 FAU786555:FAX786555 FKQ786555:FKT786555 FUM786555:FUP786555 GEI786555:GEL786555 GOE786555:GOH786555 GYA786555:GYD786555 HHW786555:HHZ786555 HRS786555:HRV786555 IBO786555:IBR786555 ILK786555:ILN786555 IVG786555:IVJ786555 JFC786555:JFF786555 JOY786555:JPB786555 JYU786555:JYX786555 KIQ786555:KIT786555 KSM786555:KSP786555 LCI786555:LCL786555 LME786555:LMH786555 LWA786555:LWD786555 MFW786555:MFZ786555 MPS786555:MPV786555 MZO786555:MZR786555 NJK786555:NJN786555 NTG786555:NTJ786555 ODC786555:ODF786555 OMY786555:ONB786555 OWU786555:OWX786555 PGQ786555:PGT786555 PQM786555:PQP786555 QAI786555:QAL786555 QKE786555:QKH786555 QUA786555:QUD786555 RDW786555:RDZ786555 RNS786555:RNV786555 RXO786555:RXR786555 SHK786555:SHN786555 SRG786555:SRJ786555 TBC786555:TBF786555 TKY786555:TLB786555 TUU786555:TUX786555 UEQ786555:UET786555 UOM786555:UOP786555 UYI786555:UYL786555 VIE786555:VIH786555 VSA786555:VSD786555 WBW786555:WBZ786555 WLS786555:WLV786555 WVO786555:WVR786555 G852091:J852091 JC852091:JF852091 SY852091:TB852091 ACU852091:ACX852091 AMQ852091:AMT852091 AWM852091:AWP852091 BGI852091:BGL852091 BQE852091:BQH852091 CAA852091:CAD852091 CJW852091:CJZ852091 CTS852091:CTV852091 DDO852091:DDR852091 DNK852091:DNN852091 DXG852091:DXJ852091 EHC852091:EHF852091 EQY852091:ERB852091 FAU852091:FAX852091 FKQ852091:FKT852091 FUM852091:FUP852091 GEI852091:GEL852091 GOE852091:GOH852091 GYA852091:GYD852091 HHW852091:HHZ852091 HRS852091:HRV852091 IBO852091:IBR852091 ILK852091:ILN852091 IVG852091:IVJ852091 JFC852091:JFF852091 JOY852091:JPB852091 JYU852091:JYX852091 KIQ852091:KIT852091 KSM852091:KSP852091 LCI852091:LCL852091 LME852091:LMH852091 LWA852091:LWD852091 MFW852091:MFZ852091 MPS852091:MPV852091 MZO852091:MZR852091 NJK852091:NJN852091 NTG852091:NTJ852091 ODC852091:ODF852091 OMY852091:ONB852091 OWU852091:OWX852091 PGQ852091:PGT852091 PQM852091:PQP852091 QAI852091:QAL852091 QKE852091:QKH852091 QUA852091:QUD852091 RDW852091:RDZ852091 RNS852091:RNV852091 RXO852091:RXR852091 SHK852091:SHN852091 SRG852091:SRJ852091 TBC852091:TBF852091 TKY852091:TLB852091 TUU852091:TUX852091 UEQ852091:UET852091 UOM852091:UOP852091 UYI852091:UYL852091 VIE852091:VIH852091 VSA852091:VSD852091 WBW852091:WBZ852091 WLS852091:WLV852091 WVO852091:WVR852091 G917627:J917627 JC917627:JF917627 SY917627:TB917627 ACU917627:ACX917627 AMQ917627:AMT917627 AWM917627:AWP917627 BGI917627:BGL917627 BQE917627:BQH917627 CAA917627:CAD917627 CJW917627:CJZ917627 CTS917627:CTV917627 DDO917627:DDR917627 DNK917627:DNN917627 DXG917627:DXJ917627 EHC917627:EHF917627 EQY917627:ERB917627 FAU917627:FAX917627 FKQ917627:FKT917627 FUM917627:FUP917627 GEI917627:GEL917627 GOE917627:GOH917627 GYA917627:GYD917627 HHW917627:HHZ917627 HRS917627:HRV917627 IBO917627:IBR917627 ILK917627:ILN917627 IVG917627:IVJ917627 JFC917627:JFF917627 JOY917627:JPB917627 JYU917627:JYX917627 KIQ917627:KIT917627 KSM917627:KSP917627 LCI917627:LCL917627 LME917627:LMH917627 LWA917627:LWD917627 MFW917627:MFZ917627 MPS917627:MPV917627 MZO917627:MZR917627 NJK917627:NJN917627 NTG917627:NTJ917627 ODC917627:ODF917627 OMY917627:ONB917627 OWU917627:OWX917627 PGQ917627:PGT917627 PQM917627:PQP917627 QAI917627:QAL917627 QKE917627:QKH917627 QUA917627:QUD917627 RDW917627:RDZ917627 RNS917627:RNV917627 RXO917627:RXR917627 SHK917627:SHN917627 SRG917627:SRJ917627 TBC917627:TBF917627 TKY917627:TLB917627 TUU917627:TUX917627 UEQ917627:UET917627 UOM917627:UOP917627 UYI917627:UYL917627 VIE917627:VIH917627 VSA917627:VSD917627 WBW917627:WBZ917627 WLS917627:WLV917627 WVO917627:WVR917627 G983163:J983163 JC983163:JF983163 SY983163:TB983163 ACU983163:ACX983163 AMQ983163:AMT983163 AWM983163:AWP983163 BGI983163:BGL983163 BQE983163:BQH983163 CAA983163:CAD983163 CJW983163:CJZ983163 CTS983163:CTV983163 DDO983163:DDR983163 DNK983163:DNN983163 DXG983163:DXJ983163 EHC983163:EHF983163 EQY983163:ERB983163 FAU983163:FAX983163 FKQ983163:FKT983163 FUM983163:FUP983163 GEI983163:GEL983163 GOE983163:GOH983163 GYA983163:GYD983163 HHW983163:HHZ983163 HRS983163:HRV983163 IBO983163:IBR983163 ILK983163:ILN983163 IVG983163:IVJ983163 JFC983163:JFF983163 JOY983163:JPB983163 JYU983163:JYX983163 KIQ983163:KIT983163 KSM983163:KSP983163 LCI983163:LCL983163 LME983163:LMH983163 LWA983163:LWD983163 MFW983163:MFZ983163 MPS983163:MPV983163 MZO983163:MZR983163 NJK983163:NJN983163 NTG983163:NTJ983163 ODC983163:ODF983163 OMY983163:ONB983163 OWU983163:OWX983163 PGQ983163:PGT983163 PQM983163:PQP983163 QAI983163:QAL983163 QKE983163:QKH983163 QUA983163:QUD983163 RDW983163:RDZ983163 RNS983163:RNV983163 RXO983163:RXR983163 SHK983163:SHN983163 SRG983163:SRJ983163 TBC983163:TBF983163 TKY983163:TLB983163 TUU983163:TUX983163 UEQ983163:UET983163 UOM983163:UOP983163 UYI983163:UYL983163 VIE983163:VIH983163 VSA983163:VSD983163 WBW983163:WBZ983163 WLS983163:WLV983163 WVO983163:WVR983163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39:J139 JC139:JF139 SY139:TB139 ACU139:ACX139 AMQ139:AMT139 AWM139:AWP139 BGI139:BGL139 BQE139:BQH139 CAA139:CAD139 CJW139:CJZ139 CTS139:CTV139 DDO139:DDR139 DNK139:DNN139 DXG139:DXJ139 EHC139:EHF139 EQY139:ERB139 FAU139:FAX139 FKQ139:FKT139 FUM139:FUP139 GEI139:GEL139 GOE139:GOH139 GYA139:GYD139 HHW139:HHZ139 HRS139:HRV139 IBO139:IBR139 ILK139:ILN139 IVG139:IVJ139 JFC139:JFF139 JOY139:JPB139 JYU139:JYX139 KIQ139:KIT139 KSM139:KSP139 LCI139:LCL139 LME139:LMH139 LWA139:LWD139 MFW139:MFZ139 MPS139:MPV139 MZO139:MZR139 NJK139:NJN139 NTG139:NTJ139 ODC139:ODF139 OMY139:ONB139 OWU139:OWX139 PGQ139:PGT139 PQM139:PQP139 QAI139:QAL139 QKE139:QKH139 QUA139:QUD139 RDW139:RDZ139 RNS139:RNV139 RXO139:RXR139 SHK139:SHN139 SRG139:SRJ139 TBC139:TBF139 TKY139:TLB139 TUU139:TUX139 UEQ139:UET139 UOM139:UOP139 UYI139:UYL139 VIE139:VIH139 VSA139:VSD139 WBW139:WBZ139 WLS139:WLV139 WVO139:WVR139 G65675:J65675 JC65675:JF65675 SY65675:TB65675 ACU65675:ACX65675 AMQ65675:AMT65675 AWM65675:AWP65675 BGI65675:BGL65675 BQE65675:BQH65675 CAA65675:CAD65675 CJW65675:CJZ65675 CTS65675:CTV65675 DDO65675:DDR65675 DNK65675:DNN65675 DXG65675:DXJ65675 EHC65675:EHF65675 EQY65675:ERB65675 FAU65675:FAX65675 FKQ65675:FKT65675 FUM65675:FUP65675 GEI65675:GEL65675 GOE65675:GOH65675 GYA65675:GYD65675 HHW65675:HHZ65675 HRS65675:HRV65675 IBO65675:IBR65675 ILK65675:ILN65675 IVG65675:IVJ65675 JFC65675:JFF65675 JOY65675:JPB65675 JYU65675:JYX65675 KIQ65675:KIT65675 KSM65675:KSP65675 LCI65675:LCL65675 LME65675:LMH65675 LWA65675:LWD65675 MFW65675:MFZ65675 MPS65675:MPV65675 MZO65675:MZR65675 NJK65675:NJN65675 NTG65675:NTJ65675 ODC65675:ODF65675 OMY65675:ONB65675 OWU65675:OWX65675 PGQ65675:PGT65675 PQM65675:PQP65675 QAI65675:QAL65675 QKE65675:QKH65675 QUA65675:QUD65675 RDW65675:RDZ65675 RNS65675:RNV65675 RXO65675:RXR65675 SHK65675:SHN65675 SRG65675:SRJ65675 TBC65675:TBF65675 TKY65675:TLB65675 TUU65675:TUX65675 UEQ65675:UET65675 UOM65675:UOP65675 UYI65675:UYL65675 VIE65675:VIH65675 VSA65675:VSD65675 WBW65675:WBZ65675 WLS65675:WLV65675 WVO65675:WVR65675 G131211:J131211 JC131211:JF131211 SY131211:TB131211 ACU131211:ACX131211 AMQ131211:AMT131211 AWM131211:AWP131211 BGI131211:BGL131211 BQE131211:BQH131211 CAA131211:CAD131211 CJW131211:CJZ131211 CTS131211:CTV131211 DDO131211:DDR131211 DNK131211:DNN131211 DXG131211:DXJ131211 EHC131211:EHF131211 EQY131211:ERB131211 FAU131211:FAX131211 FKQ131211:FKT131211 FUM131211:FUP131211 GEI131211:GEL131211 GOE131211:GOH131211 GYA131211:GYD131211 HHW131211:HHZ131211 HRS131211:HRV131211 IBO131211:IBR131211 ILK131211:ILN131211 IVG131211:IVJ131211 JFC131211:JFF131211 JOY131211:JPB131211 JYU131211:JYX131211 KIQ131211:KIT131211 KSM131211:KSP131211 LCI131211:LCL131211 LME131211:LMH131211 LWA131211:LWD131211 MFW131211:MFZ131211 MPS131211:MPV131211 MZO131211:MZR131211 NJK131211:NJN131211 NTG131211:NTJ131211 ODC131211:ODF131211 OMY131211:ONB131211 OWU131211:OWX131211 PGQ131211:PGT131211 PQM131211:PQP131211 QAI131211:QAL131211 QKE131211:QKH131211 QUA131211:QUD131211 RDW131211:RDZ131211 RNS131211:RNV131211 RXO131211:RXR131211 SHK131211:SHN131211 SRG131211:SRJ131211 TBC131211:TBF131211 TKY131211:TLB131211 TUU131211:TUX131211 UEQ131211:UET131211 UOM131211:UOP131211 UYI131211:UYL131211 VIE131211:VIH131211 VSA131211:VSD131211 WBW131211:WBZ131211 WLS131211:WLV131211 WVO131211:WVR131211 G196747:J196747 JC196747:JF196747 SY196747:TB196747 ACU196747:ACX196747 AMQ196747:AMT196747 AWM196747:AWP196747 BGI196747:BGL196747 BQE196747:BQH196747 CAA196747:CAD196747 CJW196747:CJZ196747 CTS196747:CTV196747 DDO196747:DDR196747 DNK196747:DNN196747 DXG196747:DXJ196747 EHC196747:EHF196747 EQY196747:ERB196747 FAU196747:FAX196747 FKQ196747:FKT196747 FUM196747:FUP196747 GEI196747:GEL196747 GOE196747:GOH196747 GYA196747:GYD196747 HHW196747:HHZ196747 HRS196747:HRV196747 IBO196747:IBR196747 ILK196747:ILN196747 IVG196747:IVJ196747 JFC196747:JFF196747 JOY196747:JPB196747 JYU196747:JYX196747 KIQ196747:KIT196747 KSM196747:KSP196747 LCI196747:LCL196747 LME196747:LMH196747 LWA196747:LWD196747 MFW196747:MFZ196747 MPS196747:MPV196747 MZO196747:MZR196747 NJK196747:NJN196747 NTG196747:NTJ196747 ODC196747:ODF196747 OMY196747:ONB196747 OWU196747:OWX196747 PGQ196747:PGT196747 PQM196747:PQP196747 QAI196747:QAL196747 QKE196747:QKH196747 QUA196747:QUD196747 RDW196747:RDZ196747 RNS196747:RNV196747 RXO196747:RXR196747 SHK196747:SHN196747 SRG196747:SRJ196747 TBC196747:TBF196747 TKY196747:TLB196747 TUU196747:TUX196747 UEQ196747:UET196747 UOM196747:UOP196747 UYI196747:UYL196747 VIE196747:VIH196747 VSA196747:VSD196747 WBW196747:WBZ196747 WLS196747:WLV196747 WVO196747:WVR196747 G262283:J262283 JC262283:JF262283 SY262283:TB262283 ACU262283:ACX262283 AMQ262283:AMT262283 AWM262283:AWP262283 BGI262283:BGL262283 BQE262283:BQH262283 CAA262283:CAD262283 CJW262283:CJZ262283 CTS262283:CTV262283 DDO262283:DDR262283 DNK262283:DNN262283 DXG262283:DXJ262283 EHC262283:EHF262283 EQY262283:ERB262283 FAU262283:FAX262283 FKQ262283:FKT262283 FUM262283:FUP262283 GEI262283:GEL262283 GOE262283:GOH262283 GYA262283:GYD262283 HHW262283:HHZ262283 HRS262283:HRV262283 IBO262283:IBR262283 ILK262283:ILN262283 IVG262283:IVJ262283 JFC262283:JFF262283 JOY262283:JPB262283 JYU262283:JYX262283 KIQ262283:KIT262283 KSM262283:KSP262283 LCI262283:LCL262283 LME262283:LMH262283 LWA262283:LWD262283 MFW262283:MFZ262283 MPS262283:MPV262283 MZO262283:MZR262283 NJK262283:NJN262283 NTG262283:NTJ262283 ODC262283:ODF262283 OMY262283:ONB262283 OWU262283:OWX262283 PGQ262283:PGT262283 PQM262283:PQP262283 QAI262283:QAL262283 QKE262283:QKH262283 QUA262283:QUD262283 RDW262283:RDZ262283 RNS262283:RNV262283 RXO262283:RXR262283 SHK262283:SHN262283 SRG262283:SRJ262283 TBC262283:TBF262283 TKY262283:TLB262283 TUU262283:TUX262283 UEQ262283:UET262283 UOM262283:UOP262283 UYI262283:UYL262283 VIE262283:VIH262283 VSA262283:VSD262283 WBW262283:WBZ262283 WLS262283:WLV262283 WVO262283:WVR262283 G327819:J327819 JC327819:JF327819 SY327819:TB327819 ACU327819:ACX327819 AMQ327819:AMT327819 AWM327819:AWP327819 BGI327819:BGL327819 BQE327819:BQH327819 CAA327819:CAD327819 CJW327819:CJZ327819 CTS327819:CTV327819 DDO327819:DDR327819 DNK327819:DNN327819 DXG327819:DXJ327819 EHC327819:EHF327819 EQY327819:ERB327819 FAU327819:FAX327819 FKQ327819:FKT327819 FUM327819:FUP327819 GEI327819:GEL327819 GOE327819:GOH327819 GYA327819:GYD327819 HHW327819:HHZ327819 HRS327819:HRV327819 IBO327819:IBR327819 ILK327819:ILN327819 IVG327819:IVJ327819 JFC327819:JFF327819 JOY327819:JPB327819 JYU327819:JYX327819 KIQ327819:KIT327819 KSM327819:KSP327819 LCI327819:LCL327819 LME327819:LMH327819 LWA327819:LWD327819 MFW327819:MFZ327819 MPS327819:MPV327819 MZO327819:MZR327819 NJK327819:NJN327819 NTG327819:NTJ327819 ODC327819:ODF327819 OMY327819:ONB327819 OWU327819:OWX327819 PGQ327819:PGT327819 PQM327819:PQP327819 QAI327819:QAL327819 QKE327819:QKH327819 QUA327819:QUD327819 RDW327819:RDZ327819 RNS327819:RNV327819 RXO327819:RXR327819 SHK327819:SHN327819 SRG327819:SRJ327819 TBC327819:TBF327819 TKY327819:TLB327819 TUU327819:TUX327819 UEQ327819:UET327819 UOM327819:UOP327819 UYI327819:UYL327819 VIE327819:VIH327819 VSA327819:VSD327819 WBW327819:WBZ327819 WLS327819:WLV327819 WVO327819:WVR327819 G393355:J393355 JC393355:JF393355 SY393355:TB393355 ACU393355:ACX393355 AMQ393355:AMT393355 AWM393355:AWP393355 BGI393355:BGL393355 BQE393355:BQH393355 CAA393355:CAD393355 CJW393355:CJZ393355 CTS393355:CTV393355 DDO393355:DDR393355 DNK393355:DNN393355 DXG393355:DXJ393355 EHC393355:EHF393355 EQY393355:ERB393355 FAU393355:FAX393355 FKQ393355:FKT393355 FUM393355:FUP393355 GEI393355:GEL393355 GOE393355:GOH393355 GYA393355:GYD393355 HHW393355:HHZ393355 HRS393355:HRV393355 IBO393355:IBR393355 ILK393355:ILN393355 IVG393355:IVJ393355 JFC393355:JFF393355 JOY393355:JPB393355 JYU393355:JYX393355 KIQ393355:KIT393355 KSM393355:KSP393355 LCI393355:LCL393355 LME393355:LMH393355 LWA393355:LWD393355 MFW393355:MFZ393355 MPS393355:MPV393355 MZO393355:MZR393355 NJK393355:NJN393355 NTG393355:NTJ393355 ODC393355:ODF393355 OMY393355:ONB393355 OWU393355:OWX393355 PGQ393355:PGT393355 PQM393355:PQP393355 QAI393355:QAL393355 QKE393355:QKH393355 QUA393355:QUD393355 RDW393355:RDZ393355 RNS393355:RNV393355 RXO393355:RXR393355 SHK393355:SHN393355 SRG393355:SRJ393355 TBC393355:TBF393355 TKY393355:TLB393355 TUU393355:TUX393355 UEQ393355:UET393355 UOM393355:UOP393355 UYI393355:UYL393355 VIE393355:VIH393355 VSA393355:VSD393355 WBW393355:WBZ393355 WLS393355:WLV393355 WVO393355:WVR393355 G458891:J458891 JC458891:JF458891 SY458891:TB458891 ACU458891:ACX458891 AMQ458891:AMT458891 AWM458891:AWP458891 BGI458891:BGL458891 BQE458891:BQH458891 CAA458891:CAD458891 CJW458891:CJZ458891 CTS458891:CTV458891 DDO458891:DDR458891 DNK458891:DNN458891 DXG458891:DXJ458891 EHC458891:EHF458891 EQY458891:ERB458891 FAU458891:FAX458891 FKQ458891:FKT458891 FUM458891:FUP458891 GEI458891:GEL458891 GOE458891:GOH458891 GYA458891:GYD458891 HHW458891:HHZ458891 HRS458891:HRV458891 IBO458891:IBR458891 ILK458891:ILN458891 IVG458891:IVJ458891 JFC458891:JFF458891 JOY458891:JPB458891 JYU458891:JYX458891 KIQ458891:KIT458891 KSM458891:KSP458891 LCI458891:LCL458891 LME458891:LMH458891 LWA458891:LWD458891 MFW458891:MFZ458891 MPS458891:MPV458891 MZO458891:MZR458891 NJK458891:NJN458891 NTG458891:NTJ458891 ODC458891:ODF458891 OMY458891:ONB458891 OWU458891:OWX458891 PGQ458891:PGT458891 PQM458891:PQP458891 QAI458891:QAL458891 QKE458891:QKH458891 QUA458891:QUD458891 RDW458891:RDZ458891 RNS458891:RNV458891 RXO458891:RXR458891 SHK458891:SHN458891 SRG458891:SRJ458891 TBC458891:TBF458891 TKY458891:TLB458891 TUU458891:TUX458891 UEQ458891:UET458891 UOM458891:UOP458891 UYI458891:UYL458891 VIE458891:VIH458891 VSA458891:VSD458891 WBW458891:WBZ458891 WLS458891:WLV458891 WVO458891:WVR458891 G524427:J524427 JC524427:JF524427 SY524427:TB524427 ACU524427:ACX524427 AMQ524427:AMT524427 AWM524427:AWP524427 BGI524427:BGL524427 BQE524427:BQH524427 CAA524427:CAD524427 CJW524427:CJZ524427 CTS524427:CTV524427 DDO524427:DDR524427 DNK524427:DNN524427 DXG524427:DXJ524427 EHC524427:EHF524427 EQY524427:ERB524427 FAU524427:FAX524427 FKQ524427:FKT524427 FUM524427:FUP524427 GEI524427:GEL524427 GOE524427:GOH524427 GYA524427:GYD524427 HHW524427:HHZ524427 HRS524427:HRV524427 IBO524427:IBR524427 ILK524427:ILN524427 IVG524427:IVJ524427 JFC524427:JFF524427 JOY524427:JPB524427 JYU524427:JYX524427 KIQ524427:KIT524427 KSM524427:KSP524427 LCI524427:LCL524427 LME524427:LMH524427 LWA524427:LWD524427 MFW524427:MFZ524427 MPS524427:MPV524427 MZO524427:MZR524427 NJK524427:NJN524427 NTG524427:NTJ524427 ODC524427:ODF524427 OMY524427:ONB524427 OWU524427:OWX524427 PGQ524427:PGT524427 PQM524427:PQP524427 QAI524427:QAL524427 QKE524427:QKH524427 QUA524427:QUD524427 RDW524427:RDZ524427 RNS524427:RNV524427 RXO524427:RXR524427 SHK524427:SHN524427 SRG524427:SRJ524427 TBC524427:TBF524427 TKY524427:TLB524427 TUU524427:TUX524427 UEQ524427:UET524427 UOM524427:UOP524427 UYI524427:UYL524427 VIE524427:VIH524427 VSA524427:VSD524427 WBW524427:WBZ524427 WLS524427:WLV524427 WVO524427:WVR524427 G589963:J589963 JC589963:JF589963 SY589963:TB589963 ACU589963:ACX589963 AMQ589963:AMT589963 AWM589963:AWP589963 BGI589963:BGL589963 BQE589963:BQH589963 CAA589963:CAD589963 CJW589963:CJZ589963 CTS589963:CTV589963 DDO589963:DDR589963 DNK589963:DNN589963 DXG589963:DXJ589963 EHC589963:EHF589963 EQY589963:ERB589963 FAU589963:FAX589963 FKQ589963:FKT589963 FUM589963:FUP589963 GEI589963:GEL589963 GOE589963:GOH589963 GYA589963:GYD589963 HHW589963:HHZ589963 HRS589963:HRV589963 IBO589963:IBR589963 ILK589963:ILN589963 IVG589963:IVJ589963 JFC589963:JFF589963 JOY589963:JPB589963 JYU589963:JYX589963 KIQ589963:KIT589963 KSM589963:KSP589963 LCI589963:LCL589963 LME589963:LMH589963 LWA589963:LWD589963 MFW589963:MFZ589963 MPS589963:MPV589963 MZO589963:MZR589963 NJK589963:NJN589963 NTG589963:NTJ589963 ODC589963:ODF589963 OMY589963:ONB589963 OWU589963:OWX589963 PGQ589963:PGT589963 PQM589963:PQP589963 QAI589963:QAL589963 QKE589963:QKH589963 QUA589963:QUD589963 RDW589963:RDZ589963 RNS589963:RNV589963 RXO589963:RXR589963 SHK589963:SHN589963 SRG589963:SRJ589963 TBC589963:TBF589963 TKY589963:TLB589963 TUU589963:TUX589963 UEQ589963:UET589963 UOM589963:UOP589963 UYI589963:UYL589963 VIE589963:VIH589963 VSA589963:VSD589963 WBW589963:WBZ589963 WLS589963:WLV589963 WVO589963:WVR589963 G655499:J655499 JC655499:JF655499 SY655499:TB655499 ACU655499:ACX655499 AMQ655499:AMT655499 AWM655499:AWP655499 BGI655499:BGL655499 BQE655499:BQH655499 CAA655499:CAD655499 CJW655499:CJZ655499 CTS655499:CTV655499 DDO655499:DDR655499 DNK655499:DNN655499 DXG655499:DXJ655499 EHC655499:EHF655499 EQY655499:ERB655499 FAU655499:FAX655499 FKQ655499:FKT655499 FUM655499:FUP655499 GEI655499:GEL655499 GOE655499:GOH655499 GYA655499:GYD655499 HHW655499:HHZ655499 HRS655499:HRV655499 IBO655499:IBR655499 ILK655499:ILN655499 IVG655499:IVJ655499 JFC655499:JFF655499 JOY655499:JPB655499 JYU655499:JYX655499 KIQ655499:KIT655499 KSM655499:KSP655499 LCI655499:LCL655499 LME655499:LMH655499 LWA655499:LWD655499 MFW655499:MFZ655499 MPS655499:MPV655499 MZO655499:MZR655499 NJK655499:NJN655499 NTG655499:NTJ655499 ODC655499:ODF655499 OMY655499:ONB655499 OWU655499:OWX655499 PGQ655499:PGT655499 PQM655499:PQP655499 QAI655499:QAL655499 QKE655499:QKH655499 QUA655499:QUD655499 RDW655499:RDZ655499 RNS655499:RNV655499 RXO655499:RXR655499 SHK655499:SHN655499 SRG655499:SRJ655499 TBC655499:TBF655499 TKY655499:TLB655499 TUU655499:TUX655499 UEQ655499:UET655499 UOM655499:UOP655499 UYI655499:UYL655499 VIE655499:VIH655499 VSA655499:VSD655499 WBW655499:WBZ655499 WLS655499:WLV655499 WVO655499:WVR655499 G721035:J721035 JC721035:JF721035 SY721035:TB721035 ACU721035:ACX721035 AMQ721035:AMT721035 AWM721035:AWP721035 BGI721035:BGL721035 BQE721035:BQH721035 CAA721035:CAD721035 CJW721035:CJZ721035 CTS721035:CTV721035 DDO721035:DDR721035 DNK721035:DNN721035 DXG721035:DXJ721035 EHC721035:EHF721035 EQY721035:ERB721035 FAU721035:FAX721035 FKQ721035:FKT721035 FUM721035:FUP721035 GEI721035:GEL721035 GOE721035:GOH721035 GYA721035:GYD721035 HHW721035:HHZ721035 HRS721035:HRV721035 IBO721035:IBR721035 ILK721035:ILN721035 IVG721035:IVJ721035 JFC721035:JFF721035 JOY721035:JPB721035 JYU721035:JYX721035 KIQ721035:KIT721035 KSM721035:KSP721035 LCI721035:LCL721035 LME721035:LMH721035 LWA721035:LWD721035 MFW721035:MFZ721035 MPS721035:MPV721035 MZO721035:MZR721035 NJK721035:NJN721035 NTG721035:NTJ721035 ODC721035:ODF721035 OMY721035:ONB721035 OWU721035:OWX721035 PGQ721035:PGT721035 PQM721035:PQP721035 QAI721035:QAL721035 QKE721035:QKH721035 QUA721035:QUD721035 RDW721035:RDZ721035 RNS721035:RNV721035 RXO721035:RXR721035 SHK721035:SHN721035 SRG721035:SRJ721035 TBC721035:TBF721035 TKY721035:TLB721035 TUU721035:TUX721035 UEQ721035:UET721035 UOM721035:UOP721035 UYI721035:UYL721035 VIE721035:VIH721035 VSA721035:VSD721035 WBW721035:WBZ721035 WLS721035:WLV721035 WVO721035:WVR721035 G786571:J786571 JC786571:JF786571 SY786571:TB786571 ACU786571:ACX786571 AMQ786571:AMT786571 AWM786571:AWP786571 BGI786571:BGL786571 BQE786571:BQH786571 CAA786571:CAD786571 CJW786571:CJZ786571 CTS786571:CTV786571 DDO786571:DDR786571 DNK786571:DNN786571 DXG786571:DXJ786571 EHC786571:EHF786571 EQY786571:ERB786571 FAU786571:FAX786571 FKQ786571:FKT786571 FUM786571:FUP786571 GEI786571:GEL786571 GOE786571:GOH786571 GYA786571:GYD786571 HHW786571:HHZ786571 HRS786571:HRV786571 IBO786571:IBR786571 ILK786571:ILN786571 IVG786571:IVJ786571 JFC786571:JFF786571 JOY786571:JPB786571 JYU786571:JYX786571 KIQ786571:KIT786571 KSM786571:KSP786571 LCI786571:LCL786571 LME786571:LMH786571 LWA786571:LWD786571 MFW786571:MFZ786571 MPS786571:MPV786571 MZO786571:MZR786571 NJK786571:NJN786571 NTG786571:NTJ786571 ODC786571:ODF786571 OMY786571:ONB786571 OWU786571:OWX786571 PGQ786571:PGT786571 PQM786571:PQP786571 QAI786571:QAL786571 QKE786571:QKH786571 QUA786571:QUD786571 RDW786571:RDZ786571 RNS786571:RNV786571 RXO786571:RXR786571 SHK786571:SHN786571 SRG786571:SRJ786571 TBC786571:TBF786571 TKY786571:TLB786571 TUU786571:TUX786571 UEQ786571:UET786571 UOM786571:UOP786571 UYI786571:UYL786571 VIE786571:VIH786571 VSA786571:VSD786571 WBW786571:WBZ786571 WLS786571:WLV786571 WVO786571:WVR786571 G852107:J852107 JC852107:JF852107 SY852107:TB852107 ACU852107:ACX852107 AMQ852107:AMT852107 AWM852107:AWP852107 BGI852107:BGL852107 BQE852107:BQH852107 CAA852107:CAD852107 CJW852107:CJZ852107 CTS852107:CTV852107 DDO852107:DDR852107 DNK852107:DNN852107 DXG852107:DXJ852107 EHC852107:EHF852107 EQY852107:ERB852107 FAU852107:FAX852107 FKQ852107:FKT852107 FUM852107:FUP852107 GEI852107:GEL852107 GOE852107:GOH852107 GYA852107:GYD852107 HHW852107:HHZ852107 HRS852107:HRV852107 IBO852107:IBR852107 ILK852107:ILN852107 IVG852107:IVJ852107 JFC852107:JFF852107 JOY852107:JPB852107 JYU852107:JYX852107 KIQ852107:KIT852107 KSM852107:KSP852107 LCI852107:LCL852107 LME852107:LMH852107 LWA852107:LWD852107 MFW852107:MFZ852107 MPS852107:MPV852107 MZO852107:MZR852107 NJK852107:NJN852107 NTG852107:NTJ852107 ODC852107:ODF852107 OMY852107:ONB852107 OWU852107:OWX852107 PGQ852107:PGT852107 PQM852107:PQP852107 QAI852107:QAL852107 QKE852107:QKH852107 QUA852107:QUD852107 RDW852107:RDZ852107 RNS852107:RNV852107 RXO852107:RXR852107 SHK852107:SHN852107 SRG852107:SRJ852107 TBC852107:TBF852107 TKY852107:TLB852107 TUU852107:TUX852107 UEQ852107:UET852107 UOM852107:UOP852107 UYI852107:UYL852107 VIE852107:VIH852107 VSA852107:VSD852107 WBW852107:WBZ852107 WLS852107:WLV852107 WVO852107:WVR852107 G917643:J917643 JC917643:JF917643 SY917643:TB917643 ACU917643:ACX917643 AMQ917643:AMT917643 AWM917643:AWP917643 BGI917643:BGL917643 BQE917643:BQH917643 CAA917643:CAD917643 CJW917643:CJZ917643 CTS917643:CTV917643 DDO917643:DDR917643 DNK917643:DNN917643 DXG917643:DXJ917643 EHC917643:EHF917643 EQY917643:ERB917643 FAU917643:FAX917643 FKQ917643:FKT917643 FUM917643:FUP917643 GEI917643:GEL917643 GOE917643:GOH917643 GYA917643:GYD917643 HHW917643:HHZ917643 HRS917643:HRV917643 IBO917643:IBR917643 ILK917643:ILN917643 IVG917643:IVJ917643 JFC917643:JFF917643 JOY917643:JPB917643 JYU917643:JYX917643 KIQ917643:KIT917643 KSM917643:KSP917643 LCI917643:LCL917643 LME917643:LMH917643 LWA917643:LWD917643 MFW917643:MFZ917643 MPS917643:MPV917643 MZO917643:MZR917643 NJK917643:NJN917643 NTG917643:NTJ917643 ODC917643:ODF917643 OMY917643:ONB917643 OWU917643:OWX917643 PGQ917643:PGT917643 PQM917643:PQP917643 QAI917643:QAL917643 QKE917643:QKH917643 QUA917643:QUD917643 RDW917643:RDZ917643 RNS917643:RNV917643 RXO917643:RXR917643 SHK917643:SHN917643 SRG917643:SRJ917643 TBC917643:TBF917643 TKY917643:TLB917643 TUU917643:TUX917643 UEQ917643:UET917643 UOM917643:UOP917643 UYI917643:UYL917643 VIE917643:VIH917643 VSA917643:VSD917643 WBW917643:WBZ917643 WLS917643:WLV917643 WVO917643:WVR917643 G983179:J983179 JC983179:JF983179 SY983179:TB983179 ACU983179:ACX983179 AMQ983179:AMT983179 AWM983179:AWP983179 BGI983179:BGL983179 BQE983179:BQH983179 CAA983179:CAD983179 CJW983179:CJZ983179 CTS983179:CTV983179 DDO983179:DDR983179 DNK983179:DNN983179 DXG983179:DXJ983179 EHC983179:EHF983179 EQY983179:ERB983179 FAU983179:FAX983179 FKQ983179:FKT983179 FUM983179:FUP983179 GEI983179:GEL983179 GOE983179:GOH983179 GYA983179:GYD983179 HHW983179:HHZ983179 HRS983179:HRV983179 IBO983179:IBR983179 ILK983179:ILN983179 IVG983179:IVJ983179 JFC983179:JFF983179 JOY983179:JPB983179 JYU983179:JYX983179 KIQ983179:KIT983179 KSM983179:KSP983179 LCI983179:LCL983179 LME983179:LMH983179 LWA983179:LWD983179 MFW983179:MFZ983179 MPS983179:MPV983179 MZO983179:MZR983179 NJK983179:NJN983179 NTG983179:NTJ983179 ODC983179:ODF983179 OMY983179:ONB983179 OWU983179:OWX983179 PGQ983179:PGT983179 PQM983179:PQP983179 QAI983179:QAL983179 QKE983179:QKH983179 QUA983179:QUD983179 RDW983179:RDZ983179 RNS983179:RNV983179 RXO983179:RXR983179 SHK983179:SHN983179 SRG983179:SRJ983179 TBC983179:TBF983179 TKY983179:TLB983179 TUU983179:TUX983179 UEQ983179:UET983179 UOM983179:UOP983179 UYI983179:UYL983179 VIE983179:VIH983179 VSA983179:VSD983179 WBW983179:WBZ983179 WLS983179:WLV983179 WVO983179:WVR983179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L148"/>
  <sheetViews>
    <sheetView topLeftCell="C120" workbookViewId="0">
      <selection activeCell="D9" sqref="D9:J9"/>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256" width="10.28515625" style="23"/>
    <col min="257" max="258" width="0" style="23" hidden="1" customWidth="1"/>
    <col min="259" max="259" width="9.85546875" style="23" customWidth="1"/>
    <col min="260" max="260" width="6.7109375" style="23" customWidth="1"/>
    <col min="261" max="261" width="60.7109375" style="23" customWidth="1"/>
    <col min="262" max="266" width="15.7109375" style="23" customWidth="1"/>
    <col min="267" max="268" width="2.7109375" style="23" customWidth="1"/>
    <col min="269" max="512" width="10.28515625" style="23"/>
    <col min="513" max="514" width="0" style="23" hidden="1" customWidth="1"/>
    <col min="515" max="515" width="9.85546875" style="23" customWidth="1"/>
    <col min="516" max="516" width="6.7109375" style="23" customWidth="1"/>
    <col min="517" max="517" width="60.7109375" style="23" customWidth="1"/>
    <col min="518" max="522" width="15.7109375" style="23" customWidth="1"/>
    <col min="523" max="524" width="2.7109375" style="23" customWidth="1"/>
    <col min="525" max="768" width="10.28515625" style="23"/>
    <col min="769" max="770" width="0" style="23" hidden="1" customWidth="1"/>
    <col min="771" max="771" width="9.85546875" style="23" customWidth="1"/>
    <col min="772" max="772" width="6.7109375" style="23" customWidth="1"/>
    <col min="773" max="773" width="60.7109375" style="23" customWidth="1"/>
    <col min="774" max="778" width="15.7109375" style="23" customWidth="1"/>
    <col min="779" max="780" width="2.7109375" style="23" customWidth="1"/>
    <col min="781" max="1024" width="10.28515625" style="23"/>
    <col min="1025" max="1026" width="0" style="23" hidden="1" customWidth="1"/>
    <col min="1027" max="1027" width="9.85546875" style="23" customWidth="1"/>
    <col min="1028" max="1028" width="6.7109375" style="23" customWidth="1"/>
    <col min="1029" max="1029" width="60.7109375" style="23" customWidth="1"/>
    <col min="1030" max="1034" width="15.7109375" style="23" customWidth="1"/>
    <col min="1035" max="1036" width="2.7109375" style="23" customWidth="1"/>
    <col min="1037" max="1280" width="10.28515625" style="23"/>
    <col min="1281" max="1282" width="0" style="23" hidden="1" customWidth="1"/>
    <col min="1283" max="1283" width="9.85546875" style="23" customWidth="1"/>
    <col min="1284" max="1284" width="6.7109375" style="23" customWidth="1"/>
    <col min="1285" max="1285" width="60.7109375" style="23" customWidth="1"/>
    <col min="1286" max="1290" width="15.7109375" style="23" customWidth="1"/>
    <col min="1291" max="1292" width="2.7109375" style="23" customWidth="1"/>
    <col min="1293" max="1536" width="10.28515625" style="23"/>
    <col min="1537" max="1538" width="0" style="23" hidden="1" customWidth="1"/>
    <col min="1539" max="1539" width="9.85546875" style="23" customWidth="1"/>
    <col min="1540" max="1540" width="6.7109375" style="23" customWidth="1"/>
    <col min="1541" max="1541" width="60.7109375" style="23" customWidth="1"/>
    <col min="1542" max="1546" width="15.7109375" style="23" customWidth="1"/>
    <col min="1547" max="1548" width="2.7109375" style="23" customWidth="1"/>
    <col min="1549" max="1792" width="10.28515625" style="23"/>
    <col min="1793" max="1794" width="0" style="23" hidden="1" customWidth="1"/>
    <col min="1795" max="1795" width="9.85546875" style="23" customWidth="1"/>
    <col min="1796" max="1796" width="6.7109375" style="23" customWidth="1"/>
    <col min="1797" max="1797" width="60.7109375" style="23" customWidth="1"/>
    <col min="1798" max="1802" width="15.7109375" style="23" customWidth="1"/>
    <col min="1803" max="1804" width="2.7109375" style="23" customWidth="1"/>
    <col min="1805" max="2048" width="10.28515625" style="23"/>
    <col min="2049" max="2050" width="0" style="23" hidden="1" customWidth="1"/>
    <col min="2051" max="2051" width="9.85546875" style="23" customWidth="1"/>
    <col min="2052" max="2052" width="6.7109375" style="23" customWidth="1"/>
    <col min="2053" max="2053" width="60.7109375" style="23" customWidth="1"/>
    <col min="2054" max="2058" width="15.7109375" style="23" customWidth="1"/>
    <col min="2059" max="2060" width="2.7109375" style="23" customWidth="1"/>
    <col min="2061" max="2304" width="10.28515625" style="23"/>
    <col min="2305" max="2306" width="0" style="23" hidden="1" customWidth="1"/>
    <col min="2307" max="2307" width="9.85546875" style="23" customWidth="1"/>
    <col min="2308" max="2308" width="6.7109375" style="23" customWidth="1"/>
    <col min="2309" max="2309" width="60.7109375" style="23" customWidth="1"/>
    <col min="2310" max="2314" width="15.7109375" style="23" customWidth="1"/>
    <col min="2315" max="2316" width="2.7109375" style="23" customWidth="1"/>
    <col min="2317" max="2560" width="10.28515625" style="23"/>
    <col min="2561" max="2562" width="0" style="23" hidden="1" customWidth="1"/>
    <col min="2563" max="2563" width="9.85546875" style="23" customWidth="1"/>
    <col min="2564" max="2564" width="6.7109375" style="23" customWidth="1"/>
    <col min="2565" max="2565" width="60.7109375" style="23" customWidth="1"/>
    <col min="2566" max="2570" width="15.7109375" style="23" customWidth="1"/>
    <col min="2571" max="2572" width="2.7109375" style="23" customWidth="1"/>
    <col min="2573" max="2816" width="10.28515625" style="23"/>
    <col min="2817" max="2818" width="0" style="23" hidden="1" customWidth="1"/>
    <col min="2819" max="2819" width="9.85546875" style="23" customWidth="1"/>
    <col min="2820" max="2820" width="6.7109375" style="23" customWidth="1"/>
    <col min="2821" max="2821" width="60.7109375" style="23" customWidth="1"/>
    <col min="2822" max="2826" width="15.7109375" style="23" customWidth="1"/>
    <col min="2827" max="2828" width="2.7109375" style="23" customWidth="1"/>
    <col min="2829" max="3072" width="10.28515625" style="23"/>
    <col min="3073" max="3074" width="0" style="23" hidden="1" customWidth="1"/>
    <col min="3075" max="3075" width="9.85546875" style="23" customWidth="1"/>
    <col min="3076" max="3076" width="6.7109375" style="23" customWidth="1"/>
    <col min="3077" max="3077" width="60.7109375" style="23" customWidth="1"/>
    <col min="3078" max="3082" width="15.7109375" style="23" customWidth="1"/>
    <col min="3083" max="3084" width="2.7109375" style="23" customWidth="1"/>
    <col min="3085" max="3328" width="10.28515625" style="23"/>
    <col min="3329" max="3330" width="0" style="23" hidden="1" customWidth="1"/>
    <col min="3331" max="3331" width="9.85546875" style="23" customWidth="1"/>
    <col min="3332" max="3332" width="6.7109375" style="23" customWidth="1"/>
    <col min="3333" max="3333" width="60.7109375" style="23" customWidth="1"/>
    <col min="3334" max="3338" width="15.7109375" style="23" customWidth="1"/>
    <col min="3339" max="3340" width="2.7109375" style="23" customWidth="1"/>
    <col min="3341" max="3584" width="10.28515625" style="23"/>
    <col min="3585" max="3586" width="0" style="23" hidden="1" customWidth="1"/>
    <col min="3587" max="3587" width="9.85546875" style="23" customWidth="1"/>
    <col min="3588" max="3588" width="6.7109375" style="23" customWidth="1"/>
    <col min="3589" max="3589" width="60.7109375" style="23" customWidth="1"/>
    <col min="3590" max="3594" width="15.7109375" style="23" customWidth="1"/>
    <col min="3595" max="3596" width="2.7109375" style="23" customWidth="1"/>
    <col min="3597" max="3840" width="10.28515625" style="23"/>
    <col min="3841" max="3842" width="0" style="23" hidden="1" customWidth="1"/>
    <col min="3843" max="3843" width="9.85546875" style="23" customWidth="1"/>
    <col min="3844" max="3844" width="6.7109375" style="23" customWidth="1"/>
    <col min="3845" max="3845" width="60.7109375" style="23" customWidth="1"/>
    <col min="3846" max="3850" width="15.7109375" style="23" customWidth="1"/>
    <col min="3851" max="3852" width="2.7109375" style="23" customWidth="1"/>
    <col min="3853" max="4096" width="10.28515625" style="23"/>
    <col min="4097" max="4098" width="0" style="23" hidden="1" customWidth="1"/>
    <col min="4099" max="4099" width="9.85546875" style="23" customWidth="1"/>
    <col min="4100" max="4100" width="6.7109375" style="23" customWidth="1"/>
    <col min="4101" max="4101" width="60.7109375" style="23" customWidth="1"/>
    <col min="4102" max="4106" width="15.7109375" style="23" customWidth="1"/>
    <col min="4107" max="4108" width="2.7109375" style="23" customWidth="1"/>
    <col min="4109" max="4352" width="10.28515625" style="23"/>
    <col min="4353" max="4354" width="0" style="23" hidden="1" customWidth="1"/>
    <col min="4355" max="4355" width="9.85546875" style="23" customWidth="1"/>
    <col min="4356" max="4356" width="6.7109375" style="23" customWidth="1"/>
    <col min="4357" max="4357" width="60.7109375" style="23" customWidth="1"/>
    <col min="4358" max="4362" width="15.7109375" style="23" customWidth="1"/>
    <col min="4363" max="4364" width="2.7109375" style="23" customWidth="1"/>
    <col min="4365" max="4608" width="10.28515625" style="23"/>
    <col min="4609" max="4610" width="0" style="23" hidden="1" customWidth="1"/>
    <col min="4611" max="4611" width="9.85546875" style="23" customWidth="1"/>
    <col min="4612" max="4612" width="6.7109375" style="23" customWidth="1"/>
    <col min="4613" max="4613" width="60.7109375" style="23" customWidth="1"/>
    <col min="4614" max="4618" width="15.7109375" style="23" customWidth="1"/>
    <col min="4619" max="4620" width="2.7109375" style="23" customWidth="1"/>
    <col min="4621" max="4864" width="10.28515625" style="23"/>
    <col min="4865" max="4866" width="0" style="23" hidden="1" customWidth="1"/>
    <col min="4867" max="4867" width="9.85546875" style="23" customWidth="1"/>
    <col min="4868" max="4868" width="6.7109375" style="23" customWidth="1"/>
    <col min="4869" max="4869" width="60.7109375" style="23" customWidth="1"/>
    <col min="4870" max="4874" width="15.7109375" style="23" customWidth="1"/>
    <col min="4875" max="4876" width="2.7109375" style="23" customWidth="1"/>
    <col min="4877" max="5120" width="10.28515625" style="23"/>
    <col min="5121" max="5122" width="0" style="23" hidden="1" customWidth="1"/>
    <col min="5123" max="5123" width="9.85546875" style="23" customWidth="1"/>
    <col min="5124" max="5124" width="6.7109375" style="23" customWidth="1"/>
    <col min="5125" max="5125" width="60.7109375" style="23" customWidth="1"/>
    <col min="5126" max="5130" width="15.7109375" style="23" customWidth="1"/>
    <col min="5131" max="5132" width="2.7109375" style="23" customWidth="1"/>
    <col min="5133" max="5376" width="10.28515625" style="23"/>
    <col min="5377" max="5378" width="0" style="23" hidden="1" customWidth="1"/>
    <col min="5379" max="5379" width="9.85546875" style="23" customWidth="1"/>
    <col min="5380" max="5380" width="6.7109375" style="23" customWidth="1"/>
    <col min="5381" max="5381" width="60.7109375" style="23" customWidth="1"/>
    <col min="5382" max="5386" width="15.7109375" style="23" customWidth="1"/>
    <col min="5387" max="5388" width="2.7109375" style="23" customWidth="1"/>
    <col min="5389" max="5632" width="10.28515625" style="23"/>
    <col min="5633" max="5634" width="0" style="23" hidden="1" customWidth="1"/>
    <col min="5635" max="5635" width="9.85546875" style="23" customWidth="1"/>
    <col min="5636" max="5636" width="6.7109375" style="23" customWidth="1"/>
    <col min="5637" max="5637" width="60.7109375" style="23" customWidth="1"/>
    <col min="5638" max="5642" width="15.7109375" style="23" customWidth="1"/>
    <col min="5643" max="5644" width="2.7109375" style="23" customWidth="1"/>
    <col min="5645" max="5888" width="10.28515625" style="23"/>
    <col min="5889" max="5890" width="0" style="23" hidden="1" customWidth="1"/>
    <col min="5891" max="5891" width="9.85546875" style="23" customWidth="1"/>
    <col min="5892" max="5892" width="6.7109375" style="23" customWidth="1"/>
    <col min="5893" max="5893" width="60.7109375" style="23" customWidth="1"/>
    <col min="5894" max="5898" width="15.7109375" style="23" customWidth="1"/>
    <col min="5899" max="5900" width="2.7109375" style="23" customWidth="1"/>
    <col min="5901" max="6144" width="10.28515625" style="23"/>
    <col min="6145" max="6146" width="0" style="23" hidden="1" customWidth="1"/>
    <col min="6147" max="6147" width="9.85546875" style="23" customWidth="1"/>
    <col min="6148" max="6148" width="6.7109375" style="23" customWidth="1"/>
    <col min="6149" max="6149" width="60.7109375" style="23" customWidth="1"/>
    <col min="6150" max="6154" width="15.7109375" style="23" customWidth="1"/>
    <col min="6155" max="6156" width="2.7109375" style="23" customWidth="1"/>
    <col min="6157" max="6400" width="10.28515625" style="23"/>
    <col min="6401" max="6402" width="0" style="23" hidden="1" customWidth="1"/>
    <col min="6403" max="6403" width="9.85546875" style="23" customWidth="1"/>
    <col min="6404" max="6404" width="6.7109375" style="23" customWidth="1"/>
    <col min="6405" max="6405" width="60.7109375" style="23" customWidth="1"/>
    <col min="6406" max="6410" width="15.7109375" style="23" customWidth="1"/>
    <col min="6411" max="6412" width="2.7109375" style="23" customWidth="1"/>
    <col min="6413" max="6656" width="10.28515625" style="23"/>
    <col min="6657" max="6658" width="0" style="23" hidden="1" customWidth="1"/>
    <col min="6659" max="6659" width="9.85546875" style="23" customWidth="1"/>
    <col min="6660" max="6660" width="6.7109375" style="23" customWidth="1"/>
    <col min="6661" max="6661" width="60.7109375" style="23" customWidth="1"/>
    <col min="6662" max="6666" width="15.7109375" style="23" customWidth="1"/>
    <col min="6667" max="6668" width="2.7109375" style="23" customWidth="1"/>
    <col min="6669" max="6912" width="10.28515625" style="23"/>
    <col min="6913" max="6914" width="0" style="23" hidden="1" customWidth="1"/>
    <col min="6915" max="6915" width="9.85546875" style="23" customWidth="1"/>
    <col min="6916" max="6916" width="6.7109375" style="23" customWidth="1"/>
    <col min="6917" max="6917" width="60.7109375" style="23" customWidth="1"/>
    <col min="6918" max="6922" width="15.7109375" style="23" customWidth="1"/>
    <col min="6923" max="6924" width="2.7109375" style="23" customWidth="1"/>
    <col min="6925" max="7168" width="10.28515625" style="23"/>
    <col min="7169" max="7170" width="0" style="23" hidden="1" customWidth="1"/>
    <col min="7171" max="7171" width="9.85546875" style="23" customWidth="1"/>
    <col min="7172" max="7172" width="6.7109375" style="23" customWidth="1"/>
    <col min="7173" max="7173" width="60.7109375" style="23" customWidth="1"/>
    <col min="7174" max="7178" width="15.7109375" style="23" customWidth="1"/>
    <col min="7179" max="7180" width="2.7109375" style="23" customWidth="1"/>
    <col min="7181" max="7424" width="10.28515625" style="23"/>
    <col min="7425" max="7426" width="0" style="23" hidden="1" customWidth="1"/>
    <col min="7427" max="7427" width="9.85546875" style="23" customWidth="1"/>
    <col min="7428" max="7428" width="6.7109375" style="23" customWidth="1"/>
    <col min="7429" max="7429" width="60.7109375" style="23" customWidth="1"/>
    <col min="7430" max="7434" width="15.7109375" style="23" customWidth="1"/>
    <col min="7435" max="7436" width="2.7109375" style="23" customWidth="1"/>
    <col min="7437" max="7680" width="10.28515625" style="23"/>
    <col min="7681" max="7682" width="0" style="23" hidden="1" customWidth="1"/>
    <col min="7683" max="7683" width="9.85546875" style="23" customWidth="1"/>
    <col min="7684" max="7684" width="6.7109375" style="23" customWidth="1"/>
    <col min="7685" max="7685" width="60.7109375" style="23" customWidth="1"/>
    <col min="7686" max="7690" width="15.7109375" style="23" customWidth="1"/>
    <col min="7691" max="7692" width="2.7109375" style="23" customWidth="1"/>
    <col min="7693" max="7936" width="10.28515625" style="23"/>
    <col min="7937" max="7938" width="0" style="23" hidden="1" customWidth="1"/>
    <col min="7939" max="7939" width="9.85546875" style="23" customWidth="1"/>
    <col min="7940" max="7940" width="6.7109375" style="23" customWidth="1"/>
    <col min="7941" max="7941" width="60.7109375" style="23" customWidth="1"/>
    <col min="7942" max="7946" width="15.7109375" style="23" customWidth="1"/>
    <col min="7947" max="7948" width="2.7109375" style="23" customWidth="1"/>
    <col min="7949" max="8192" width="10.28515625" style="23"/>
    <col min="8193" max="8194" width="0" style="23" hidden="1" customWidth="1"/>
    <col min="8195" max="8195" width="9.85546875" style="23" customWidth="1"/>
    <col min="8196" max="8196" width="6.7109375" style="23" customWidth="1"/>
    <col min="8197" max="8197" width="60.7109375" style="23" customWidth="1"/>
    <col min="8198" max="8202" width="15.7109375" style="23" customWidth="1"/>
    <col min="8203" max="8204" width="2.7109375" style="23" customWidth="1"/>
    <col min="8205" max="8448" width="10.28515625" style="23"/>
    <col min="8449" max="8450" width="0" style="23" hidden="1" customWidth="1"/>
    <col min="8451" max="8451" width="9.85546875" style="23" customWidth="1"/>
    <col min="8452" max="8452" width="6.7109375" style="23" customWidth="1"/>
    <col min="8453" max="8453" width="60.7109375" style="23" customWidth="1"/>
    <col min="8454" max="8458" width="15.7109375" style="23" customWidth="1"/>
    <col min="8459" max="8460" width="2.7109375" style="23" customWidth="1"/>
    <col min="8461" max="8704" width="10.28515625" style="23"/>
    <col min="8705" max="8706" width="0" style="23" hidden="1" customWidth="1"/>
    <col min="8707" max="8707" width="9.85546875" style="23" customWidth="1"/>
    <col min="8708" max="8708" width="6.7109375" style="23" customWidth="1"/>
    <col min="8709" max="8709" width="60.7109375" style="23" customWidth="1"/>
    <col min="8710" max="8714" width="15.7109375" style="23" customWidth="1"/>
    <col min="8715" max="8716" width="2.7109375" style="23" customWidth="1"/>
    <col min="8717" max="8960" width="10.28515625" style="23"/>
    <col min="8961" max="8962" width="0" style="23" hidden="1" customWidth="1"/>
    <col min="8963" max="8963" width="9.85546875" style="23" customWidth="1"/>
    <col min="8964" max="8964" width="6.7109375" style="23" customWidth="1"/>
    <col min="8965" max="8965" width="60.7109375" style="23" customWidth="1"/>
    <col min="8966" max="8970" width="15.7109375" style="23" customWidth="1"/>
    <col min="8971" max="8972" width="2.7109375" style="23" customWidth="1"/>
    <col min="8973" max="9216" width="10.28515625" style="23"/>
    <col min="9217" max="9218" width="0" style="23" hidden="1" customWidth="1"/>
    <col min="9219" max="9219" width="9.85546875" style="23" customWidth="1"/>
    <col min="9220" max="9220" width="6.7109375" style="23" customWidth="1"/>
    <col min="9221" max="9221" width="60.7109375" style="23" customWidth="1"/>
    <col min="9222" max="9226" width="15.7109375" style="23" customWidth="1"/>
    <col min="9227" max="9228" width="2.7109375" style="23" customWidth="1"/>
    <col min="9229" max="9472" width="10.28515625" style="23"/>
    <col min="9473" max="9474" width="0" style="23" hidden="1" customWidth="1"/>
    <col min="9475" max="9475" width="9.85546875" style="23" customWidth="1"/>
    <col min="9476" max="9476" width="6.7109375" style="23" customWidth="1"/>
    <col min="9477" max="9477" width="60.7109375" style="23" customWidth="1"/>
    <col min="9478" max="9482" width="15.7109375" style="23" customWidth="1"/>
    <col min="9483" max="9484" width="2.7109375" style="23" customWidth="1"/>
    <col min="9485" max="9728" width="10.28515625" style="23"/>
    <col min="9729" max="9730" width="0" style="23" hidden="1" customWidth="1"/>
    <col min="9731" max="9731" width="9.85546875" style="23" customWidth="1"/>
    <col min="9732" max="9732" width="6.7109375" style="23" customWidth="1"/>
    <col min="9733" max="9733" width="60.7109375" style="23" customWidth="1"/>
    <col min="9734" max="9738" width="15.7109375" style="23" customWidth="1"/>
    <col min="9739" max="9740" width="2.7109375" style="23" customWidth="1"/>
    <col min="9741" max="9984" width="10.28515625" style="23"/>
    <col min="9985" max="9986" width="0" style="23" hidden="1" customWidth="1"/>
    <col min="9987" max="9987" width="9.85546875" style="23" customWidth="1"/>
    <col min="9988" max="9988" width="6.7109375" style="23" customWidth="1"/>
    <col min="9989" max="9989" width="60.7109375" style="23" customWidth="1"/>
    <col min="9990" max="9994" width="15.7109375" style="23" customWidth="1"/>
    <col min="9995" max="9996" width="2.7109375" style="23" customWidth="1"/>
    <col min="9997" max="10240" width="10.28515625" style="23"/>
    <col min="10241" max="10242" width="0" style="23" hidden="1" customWidth="1"/>
    <col min="10243" max="10243" width="9.85546875" style="23" customWidth="1"/>
    <col min="10244" max="10244" width="6.7109375" style="23" customWidth="1"/>
    <col min="10245" max="10245" width="60.7109375" style="23" customWidth="1"/>
    <col min="10246" max="10250" width="15.7109375" style="23" customWidth="1"/>
    <col min="10251" max="10252" width="2.7109375" style="23" customWidth="1"/>
    <col min="10253" max="10496" width="10.28515625" style="23"/>
    <col min="10497" max="10498" width="0" style="23" hidden="1" customWidth="1"/>
    <col min="10499" max="10499" width="9.85546875" style="23" customWidth="1"/>
    <col min="10500" max="10500" width="6.7109375" style="23" customWidth="1"/>
    <col min="10501" max="10501" width="60.7109375" style="23" customWidth="1"/>
    <col min="10502" max="10506" width="15.7109375" style="23" customWidth="1"/>
    <col min="10507" max="10508" width="2.7109375" style="23" customWidth="1"/>
    <col min="10509" max="10752" width="10.28515625" style="23"/>
    <col min="10753" max="10754" width="0" style="23" hidden="1" customWidth="1"/>
    <col min="10755" max="10755" width="9.85546875" style="23" customWidth="1"/>
    <col min="10756" max="10756" width="6.7109375" style="23" customWidth="1"/>
    <col min="10757" max="10757" width="60.7109375" style="23" customWidth="1"/>
    <col min="10758" max="10762" width="15.7109375" style="23" customWidth="1"/>
    <col min="10763" max="10764" width="2.7109375" style="23" customWidth="1"/>
    <col min="10765" max="11008" width="10.28515625" style="23"/>
    <col min="11009" max="11010" width="0" style="23" hidden="1" customWidth="1"/>
    <col min="11011" max="11011" width="9.85546875" style="23" customWidth="1"/>
    <col min="11012" max="11012" width="6.7109375" style="23" customWidth="1"/>
    <col min="11013" max="11013" width="60.7109375" style="23" customWidth="1"/>
    <col min="11014" max="11018" width="15.7109375" style="23" customWidth="1"/>
    <col min="11019" max="11020" width="2.7109375" style="23" customWidth="1"/>
    <col min="11021" max="11264" width="10.28515625" style="23"/>
    <col min="11265" max="11266" width="0" style="23" hidden="1" customWidth="1"/>
    <col min="11267" max="11267" width="9.85546875" style="23" customWidth="1"/>
    <col min="11268" max="11268" width="6.7109375" style="23" customWidth="1"/>
    <col min="11269" max="11269" width="60.7109375" style="23" customWidth="1"/>
    <col min="11270" max="11274" width="15.7109375" style="23" customWidth="1"/>
    <col min="11275" max="11276" width="2.7109375" style="23" customWidth="1"/>
    <col min="11277" max="11520" width="10.28515625" style="23"/>
    <col min="11521" max="11522" width="0" style="23" hidden="1" customWidth="1"/>
    <col min="11523" max="11523" width="9.85546875" style="23" customWidth="1"/>
    <col min="11524" max="11524" width="6.7109375" style="23" customWidth="1"/>
    <col min="11525" max="11525" width="60.7109375" style="23" customWidth="1"/>
    <col min="11526" max="11530" width="15.7109375" style="23" customWidth="1"/>
    <col min="11531" max="11532" width="2.7109375" style="23" customWidth="1"/>
    <col min="11533" max="11776" width="10.28515625" style="23"/>
    <col min="11777" max="11778" width="0" style="23" hidden="1" customWidth="1"/>
    <col min="11779" max="11779" width="9.85546875" style="23" customWidth="1"/>
    <col min="11780" max="11780" width="6.7109375" style="23" customWidth="1"/>
    <col min="11781" max="11781" width="60.7109375" style="23" customWidth="1"/>
    <col min="11782" max="11786" width="15.7109375" style="23" customWidth="1"/>
    <col min="11787" max="11788" width="2.7109375" style="23" customWidth="1"/>
    <col min="11789" max="12032" width="10.28515625" style="23"/>
    <col min="12033" max="12034" width="0" style="23" hidden="1" customWidth="1"/>
    <col min="12035" max="12035" width="9.85546875" style="23" customWidth="1"/>
    <col min="12036" max="12036" width="6.7109375" style="23" customWidth="1"/>
    <col min="12037" max="12037" width="60.7109375" style="23" customWidth="1"/>
    <col min="12038" max="12042" width="15.7109375" style="23" customWidth="1"/>
    <col min="12043" max="12044" width="2.7109375" style="23" customWidth="1"/>
    <col min="12045" max="12288" width="10.28515625" style="23"/>
    <col min="12289" max="12290" width="0" style="23" hidden="1" customWidth="1"/>
    <col min="12291" max="12291" width="9.85546875" style="23" customWidth="1"/>
    <col min="12292" max="12292" width="6.7109375" style="23" customWidth="1"/>
    <col min="12293" max="12293" width="60.7109375" style="23" customWidth="1"/>
    <col min="12294" max="12298" width="15.7109375" style="23" customWidth="1"/>
    <col min="12299" max="12300" width="2.7109375" style="23" customWidth="1"/>
    <col min="12301" max="12544" width="10.28515625" style="23"/>
    <col min="12545" max="12546" width="0" style="23" hidden="1" customWidth="1"/>
    <col min="12547" max="12547" width="9.85546875" style="23" customWidth="1"/>
    <col min="12548" max="12548" width="6.7109375" style="23" customWidth="1"/>
    <col min="12549" max="12549" width="60.7109375" style="23" customWidth="1"/>
    <col min="12550" max="12554" width="15.7109375" style="23" customWidth="1"/>
    <col min="12555" max="12556" width="2.7109375" style="23" customWidth="1"/>
    <col min="12557" max="12800" width="10.28515625" style="23"/>
    <col min="12801" max="12802" width="0" style="23" hidden="1" customWidth="1"/>
    <col min="12803" max="12803" width="9.85546875" style="23" customWidth="1"/>
    <col min="12804" max="12804" width="6.7109375" style="23" customWidth="1"/>
    <col min="12805" max="12805" width="60.7109375" style="23" customWidth="1"/>
    <col min="12806" max="12810" width="15.7109375" style="23" customWidth="1"/>
    <col min="12811" max="12812" width="2.7109375" style="23" customWidth="1"/>
    <col min="12813" max="13056" width="10.28515625" style="23"/>
    <col min="13057" max="13058" width="0" style="23" hidden="1" customWidth="1"/>
    <col min="13059" max="13059" width="9.85546875" style="23" customWidth="1"/>
    <col min="13060" max="13060" width="6.7109375" style="23" customWidth="1"/>
    <col min="13061" max="13061" width="60.7109375" style="23" customWidth="1"/>
    <col min="13062" max="13066" width="15.7109375" style="23" customWidth="1"/>
    <col min="13067" max="13068" width="2.7109375" style="23" customWidth="1"/>
    <col min="13069" max="13312" width="10.28515625" style="23"/>
    <col min="13313" max="13314" width="0" style="23" hidden="1" customWidth="1"/>
    <col min="13315" max="13315" width="9.85546875" style="23" customWidth="1"/>
    <col min="13316" max="13316" width="6.7109375" style="23" customWidth="1"/>
    <col min="13317" max="13317" width="60.7109375" style="23" customWidth="1"/>
    <col min="13318" max="13322" width="15.7109375" style="23" customWidth="1"/>
    <col min="13323" max="13324" width="2.7109375" style="23" customWidth="1"/>
    <col min="13325" max="13568" width="10.28515625" style="23"/>
    <col min="13569" max="13570" width="0" style="23" hidden="1" customWidth="1"/>
    <col min="13571" max="13571" width="9.85546875" style="23" customWidth="1"/>
    <col min="13572" max="13572" width="6.7109375" style="23" customWidth="1"/>
    <col min="13573" max="13573" width="60.7109375" style="23" customWidth="1"/>
    <col min="13574" max="13578" width="15.7109375" style="23" customWidth="1"/>
    <col min="13579" max="13580" width="2.7109375" style="23" customWidth="1"/>
    <col min="13581" max="13824" width="10.28515625" style="23"/>
    <col min="13825" max="13826" width="0" style="23" hidden="1" customWidth="1"/>
    <col min="13827" max="13827" width="9.85546875" style="23" customWidth="1"/>
    <col min="13828" max="13828" width="6.7109375" style="23" customWidth="1"/>
    <col min="13829" max="13829" width="60.7109375" style="23" customWidth="1"/>
    <col min="13830" max="13834" width="15.7109375" style="23" customWidth="1"/>
    <col min="13835" max="13836" width="2.7109375" style="23" customWidth="1"/>
    <col min="13837" max="14080" width="10.28515625" style="23"/>
    <col min="14081" max="14082" width="0" style="23" hidden="1" customWidth="1"/>
    <col min="14083" max="14083" width="9.85546875" style="23" customWidth="1"/>
    <col min="14084" max="14084" width="6.7109375" style="23" customWidth="1"/>
    <col min="14085" max="14085" width="60.7109375" style="23" customWidth="1"/>
    <col min="14086" max="14090" width="15.7109375" style="23" customWidth="1"/>
    <col min="14091" max="14092" width="2.7109375" style="23" customWidth="1"/>
    <col min="14093" max="14336" width="10.28515625" style="23"/>
    <col min="14337" max="14338" width="0" style="23" hidden="1" customWidth="1"/>
    <col min="14339" max="14339" width="9.85546875" style="23" customWidth="1"/>
    <col min="14340" max="14340" width="6.7109375" style="23" customWidth="1"/>
    <col min="14341" max="14341" width="60.7109375" style="23" customWidth="1"/>
    <col min="14342" max="14346" width="15.7109375" style="23" customWidth="1"/>
    <col min="14347" max="14348" width="2.7109375" style="23" customWidth="1"/>
    <col min="14349" max="14592" width="10.28515625" style="23"/>
    <col min="14593" max="14594" width="0" style="23" hidden="1" customWidth="1"/>
    <col min="14595" max="14595" width="9.85546875" style="23" customWidth="1"/>
    <col min="14596" max="14596" width="6.7109375" style="23" customWidth="1"/>
    <col min="14597" max="14597" width="60.7109375" style="23" customWidth="1"/>
    <col min="14598" max="14602" width="15.7109375" style="23" customWidth="1"/>
    <col min="14603" max="14604" width="2.7109375" style="23" customWidth="1"/>
    <col min="14605" max="14848" width="10.28515625" style="23"/>
    <col min="14849" max="14850" width="0" style="23" hidden="1" customWidth="1"/>
    <col min="14851" max="14851" width="9.85546875" style="23" customWidth="1"/>
    <col min="14852" max="14852" width="6.7109375" style="23" customWidth="1"/>
    <col min="14853" max="14853" width="60.7109375" style="23" customWidth="1"/>
    <col min="14854" max="14858" width="15.7109375" style="23" customWidth="1"/>
    <col min="14859" max="14860" width="2.7109375" style="23" customWidth="1"/>
    <col min="14861" max="15104" width="10.28515625" style="23"/>
    <col min="15105" max="15106" width="0" style="23" hidden="1" customWidth="1"/>
    <col min="15107" max="15107" width="9.85546875" style="23" customWidth="1"/>
    <col min="15108" max="15108" width="6.7109375" style="23" customWidth="1"/>
    <col min="15109" max="15109" width="60.7109375" style="23" customWidth="1"/>
    <col min="15110" max="15114" width="15.7109375" style="23" customWidth="1"/>
    <col min="15115" max="15116" width="2.7109375" style="23" customWidth="1"/>
    <col min="15117" max="15360" width="10.28515625" style="23"/>
    <col min="15361" max="15362" width="0" style="23" hidden="1" customWidth="1"/>
    <col min="15363" max="15363" width="9.85546875" style="23" customWidth="1"/>
    <col min="15364" max="15364" width="6.7109375" style="23" customWidth="1"/>
    <col min="15365" max="15365" width="60.7109375" style="23" customWidth="1"/>
    <col min="15366" max="15370" width="15.7109375" style="23" customWidth="1"/>
    <col min="15371" max="15372" width="2.7109375" style="23" customWidth="1"/>
    <col min="15373" max="15616" width="10.28515625" style="23"/>
    <col min="15617" max="15618" width="0" style="23" hidden="1" customWidth="1"/>
    <col min="15619" max="15619" width="9.85546875" style="23" customWidth="1"/>
    <col min="15620" max="15620" width="6.7109375" style="23" customWidth="1"/>
    <col min="15621" max="15621" width="60.7109375" style="23" customWidth="1"/>
    <col min="15622" max="15626" width="15.7109375" style="23" customWidth="1"/>
    <col min="15627" max="15628" width="2.7109375" style="23" customWidth="1"/>
    <col min="15629" max="15872" width="10.28515625" style="23"/>
    <col min="15873" max="15874" width="0" style="23" hidden="1" customWidth="1"/>
    <col min="15875" max="15875" width="9.85546875" style="23" customWidth="1"/>
    <col min="15876" max="15876" width="6.7109375" style="23" customWidth="1"/>
    <col min="15877" max="15877" width="60.7109375" style="23" customWidth="1"/>
    <col min="15878" max="15882" width="15.7109375" style="23" customWidth="1"/>
    <col min="15883" max="15884" width="2.7109375" style="23" customWidth="1"/>
    <col min="15885" max="16128" width="10.28515625" style="23"/>
    <col min="16129" max="16130" width="0" style="23" hidden="1" customWidth="1"/>
    <col min="16131" max="16131" width="9.85546875" style="23" customWidth="1"/>
    <col min="16132" max="16132" width="6.7109375" style="23" customWidth="1"/>
    <col min="16133" max="16133" width="60.7109375" style="23" customWidth="1"/>
    <col min="16134" max="16138" width="15.7109375" style="23" customWidth="1"/>
    <col min="16139" max="16140" width="2.7109375" style="23" customWidth="1"/>
    <col min="16141"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674</v>
      </c>
      <c r="E9" s="147"/>
      <c r="F9" s="147"/>
      <c r="G9" s="147"/>
      <c r="H9" s="147"/>
      <c r="I9" s="147"/>
      <c r="J9" s="148"/>
      <c r="K9" s="21"/>
    </row>
    <row r="10" spans="1:12" ht="12" customHeight="1">
      <c r="A10" s="24"/>
      <c r="B10" s="25"/>
      <c r="C10" s="20"/>
      <c r="D10" s="44"/>
      <c r="E10" s="139"/>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139"/>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4303.567</v>
      </c>
      <c r="G18" s="119">
        <f>SUM(G19,G20,G24,G28)</f>
        <v>0</v>
      </c>
      <c r="H18" s="119">
        <f>SUM(H19,H20,H24,H28)</f>
        <v>4302.42</v>
      </c>
      <c r="I18" s="119">
        <f>SUM(I19,I20,I24,I28)</f>
        <v>1.147</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4302.42</v>
      </c>
      <c r="G20" s="121">
        <f>SUM(G21:G23)</f>
        <v>0</v>
      </c>
      <c r="H20" s="121">
        <f>SUM(H21:H23)</f>
        <v>4302.42</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4302.42</v>
      </c>
      <c r="G22" s="122"/>
      <c r="H22" s="122">
        <v>4302.42</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1.147</v>
      </c>
      <c r="G24" s="121">
        <f>SUM(G25:G27)</f>
        <v>0</v>
      </c>
      <c r="H24" s="121">
        <f>SUM(H25:H27)</f>
        <v>0</v>
      </c>
      <c r="I24" s="121">
        <f>SUM(I25:I27)</f>
        <v>1.147</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1.147</v>
      </c>
      <c r="G26" s="122"/>
      <c r="H26" s="122"/>
      <c r="I26" s="122">
        <v>1.147</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1725.482</v>
      </c>
      <c r="G29" s="28"/>
      <c r="H29" s="126">
        <f>H30</f>
        <v>0</v>
      </c>
      <c r="I29" s="126">
        <f>I30+I31</f>
        <v>984.61299999999994</v>
      </c>
      <c r="J29" s="124">
        <f>J30+J31+J32</f>
        <v>740.86900000000003</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984.61299999999994</v>
      </c>
      <c r="G31" s="28"/>
      <c r="H31" s="28"/>
      <c r="I31" s="122">
        <f>H22-H34-H60</f>
        <v>984.61299999999994</v>
      </c>
      <c r="J31" s="123"/>
      <c r="K31" s="21"/>
    </row>
    <row r="32" spans="1:11" ht="24" customHeight="1">
      <c r="A32" s="24"/>
      <c r="B32" s="25"/>
      <c r="C32" s="20"/>
      <c r="D32" s="89" t="s">
        <v>138</v>
      </c>
      <c r="E32" s="12" t="s">
        <v>132</v>
      </c>
      <c r="F32" s="121">
        <f>SUM(J32)</f>
        <v>740.86900000000003</v>
      </c>
      <c r="G32" s="29"/>
      <c r="H32" s="29"/>
      <c r="I32" s="29"/>
      <c r="J32" s="127">
        <f>I26+I31-I34-I60</f>
        <v>740.86900000000003</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4289.1400000000003</v>
      </c>
      <c r="G34" s="126">
        <f>SUM(G35,G42,G46,G49,G52)</f>
        <v>0</v>
      </c>
      <c r="H34" s="126">
        <f>SUM(H35,H42,H46,H49,H52)</f>
        <v>3311.5790000000002</v>
      </c>
      <c r="I34" s="126">
        <f>SUM(I35,I42,I46,I49,I52)</f>
        <v>244.64400000000001</v>
      </c>
      <c r="J34" s="124">
        <f>SUM(J35,J42,J46,J49,J52)</f>
        <v>732.91700000000003</v>
      </c>
      <c r="K34" s="21"/>
    </row>
    <row r="35" spans="1:11" ht="24" customHeight="1">
      <c r="A35" s="24"/>
      <c r="B35" s="25"/>
      <c r="C35" s="20"/>
      <c r="D35" s="89" t="s">
        <v>140</v>
      </c>
      <c r="E35" s="12" t="s">
        <v>179</v>
      </c>
      <c r="F35" s="121">
        <f>SUM(G35:J35)</f>
        <v>1825.7310000000002</v>
      </c>
      <c r="G35" s="121">
        <f>SUM(G36:G41)</f>
        <v>0</v>
      </c>
      <c r="H35" s="121">
        <f>SUM(H36:H41)</f>
        <v>848.17000000000007</v>
      </c>
      <c r="I35" s="121">
        <f>SUM(I36:I41)</f>
        <v>244.64400000000001</v>
      </c>
      <c r="J35" s="124">
        <f>SUM(J36:J41)</f>
        <v>732.91700000000003</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826.99800000000005</v>
      </c>
      <c r="G37" s="122"/>
      <c r="H37" s="122">
        <v>0</v>
      </c>
      <c r="I37" s="122">
        <v>199.124</v>
      </c>
      <c r="J37" s="125">
        <v>627.87400000000002</v>
      </c>
      <c r="K37" s="39"/>
    </row>
    <row r="38" spans="1:11" s="58" customFormat="1" ht="15" customHeight="1">
      <c r="A38" s="37"/>
      <c r="B38" s="26"/>
      <c r="C38" s="115" t="s">
        <v>658</v>
      </c>
      <c r="D38" s="111" t="s">
        <v>661</v>
      </c>
      <c r="E38" s="43" t="s">
        <v>319</v>
      </c>
      <c r="F38" s="121">
        <f>SUM(G38:J38)</f>
        <v>160.44600000000003</v>
      </c>
      <c r="G38" s="122"/>
      <c r="H38" s="122">
        <v>9.8829999999999991</v>
      </c>
      <c r="I38" s="122">
        <v>45.52</v>
      </c>
      <c r="J38" s="125">
        <v>105.04300000000001</v>
      </c>
      <c r="K38" s="39"/>
    </row>
    <row r="39" spans="1:11" s="58" customFormat="1" ht="15" customHeight="1">
      <c r="A39" s="37"/>
      <c r="B39" s="26"/>
      <c r="C39" s="115" t="s">
        <v>658</v>
      </c>
      <c r="D39" s="111" t="s">
        <v>662</v>
      </c>
      <c r="E39" s="43" t="s">
        <v>316</v>
      </c>
      <c r="F39" s="121">
        <f>SUM(G39:J39)</f>
        <v>373.81200000000001</v>
      </c>
      <c r="G39" s="122"/>
      <c r="H39" s="122">
        <v>373.81200000000001</v>
      </c>
      <c r="I39" s="122"/>
      <c r="J39" s="125"/>
      <c r="K39" s="39"/>
    </row>
    <row r="40" spans="1:11" s="58" customFormat="1" ht="15" customHeight="1">
      <c r="A40" s="37"/>
      <c r="B40" s="26"/>
      <c r="C40" s="115" t="s">
        <v>658</v>
      </c>
      <c r="D40" s="111" t="s">
        <v>663</v>
      </c>
      <c r="E40" s="43" t="s">
        <v>307</v>
      </c>
      <c r="F40" s="121">
        <f>SUM(G40:J40)</f>
        <v>464.47500000000002</v>
      </c>
      <c r="G40" s="122"/>
      <c r="H40" s="122">
        <v>464.47500000000002</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2463.4090000000001</v>
      </c>
      <c r="G42" s="121">
        <f>SUM(G43:G45)</f>
        <v>0</v>
      </c>
      <c r="H42" s="121">
        <f>SUM(H43:H45)</f>
        <v>2463.4090000000001</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2463.4090000000001</v>
      </c>
      <c r="G44" s="122"/>
      <c r="H44" s="122">
        <v>2463.4090000000001</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1725.482</v>
      </c>
      <c r="G55" s="126">
        <f>SUM(G30:J30)</f>
        <v>0</v>
      </c>
      <c r="H55" s="126">
        <f>SUM(G31:J31)</f>
        <v>984.61299999999994</v>
      </c>
      <c r="I55" s="126">
        <f>SUM(G32:J32)</f>
        <v>740.86900000000003</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14.427</v>
      </c>
      <c r="G58" s="126">
        <f>SUM(G59:G60)</f>
        <v>0</v>
      </c>
      <c r="H58" s="126">
        <f>SUM(H59:H60)</f>
        <v>6.2279999999999998</v>
      </c>
      <c r="I58" s="126">
        <f>SUM(I59:I60)</f>
        <v>0.247</v>
      </c>
      <c r="J58" s="124">
        <f>SUM(J59:J60)</f>
        <v>7.952</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14.427</v>
      </c>
      <c r="G60" s="122"/>
      <c r="H60" s="122">
        <v>6.2279999999999998</v>
      </c>
      <c r="I60" s="122">
        <v>0.247</v>
      </c>
      <c r="J60" s="123">
        <v>7.952</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-9.248157795127554E-14</v>
      </c>
      <c r="G64" s="129">
        <f>G18-G34-G55-G56-G58+G62-G63</f>
        <v>0</v>
      </c>
      <c r="H64" s="129">
        <f>H18+H29-H34-H55-H56-H58+H62-H63</f>
        <v>-4.7961634663806763E-14</v>
      </c>
      <c r="I64" s="129">
        <f>I18+I29-I34-I55-I56-I58+I62-I63</f>
        <v>-4.2743586448068527E-14</v>
      </c>
      <c r="J64" s="130">
        <f>J18+J29-J34-J56-J58+J62-J63</f>
        <v>-1.7763568394002505E-15</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5.9771763888888891</v>
      </c>
      <c r="G66" s="119">
        <f>SUM(G67,G68,G72,G76)</f>
        <v>0</v>
      </c>
      <c r="H66" s="119">
        <f>SUM(H67,H68,H72,H76)</f>
        <v>5.9755833333333337</v>
      </c>
      <c r="I66" s="119">
        <f>SUM(I67,I68,I72,I76)</f>
        <v>1.5930555555555557E-3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5.9755833333333337</v>
      </c>
      <c r="G68" s="121">
        <f>SUM(G69:G71)</f>
        <v>0</v>
      </c>
      <c r="H68" s="121">
        <f>SUM(H69:H71)</f>
        <v>5.9755833333333337</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IF('[9]46 - передача'!$E$22="", "", '[9]46 - передача'!$E$22)</f>
        <v>ОАО "Кубаньэнерго"</v>
      </c>
      <c r="F70" s="121">
        <f>SUM(G70:J70)</f>
        <v>5.9755833333333337</v>
      </c>
      <c r="G70" s="122">
        <f>G22/720</f>
        <v>0</v>
      </c>
      <c r="H70" s="122">
        <f>H22/720</f>
        <v>5.9755833333333337</v>
      </c>
      <c r="I70" s="122">
        <f>I22/720</f>
        <v>0</v>
      </c>
      <c r="J70" s="122">
        <f>J22/720</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1.5930555555555557E-3</v>
      </c>
      <c r="G72" s="121">
        <f>SUM(G73:G75)</f>
        <v>0</v>
      </c>
      <c r="H72" s="121">
        <f>SUM(H73:H75)</f>
        <v>0</v>
      </c>
      <c r="I72" s="121">
        <f>SUM(I73:I75)</f>
        <v>1.5930555555555557E-3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IF('[9]46 - передача'!$E$26="", "", '[9]46 - передача'!$E$26)</f>
        <v>Филиал КВЭП ЗАО "РАМО-М"</v>
      </c>
      <c r="F74" s="121">
        <f>SUM(G74:J74)</f>
        <v>1.5930555555555557E-3</v>
      </c>
      <c r="G74" s="122">
        <f>G26/720</f>
        <v>0</v>
      </c>
      <c r="H74" s="122">
        <f>H26/744</f>
        <v>0</v>
      </c>
      <c r="I74" s="122">
        <f>I26/720</f>
        <v>1.5930555555555557E-3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2.3965027777777781</v>
      </c>
      <c r="G77" s="35"/>
      <c r="H77" s="126">
        <f>H78</f>
        <v>0</v>
      </c>
      <c r="I77" s="126">
        <f>I78+I79</f>
        <v>1.3675180555555555</v>
      </c>
      <c r="J77" s="124">
        <f>J78+J79+J80</f>
        <v>1.0289847222222224</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1.3675180555555555</v>
      </c>
      <c r="G79" s="35"/>
      <c r="H79" s="35"/>
      <c r="I79" s="122">
        <f>I31/720</f>
        <v>1.3675180555555555</v>
      </c>
      <c r="J79" s="122">
        <f>J31/720</f>
        <v>0</v>
      </c>
      <c r="K79" s="21"/>
    </row>
    <row r="80" spans="1:11" ht="24" customHeight="1">
      <c r="A80" s="24"/>
      <c r="B80" s="25"/>
      <c r="C80" s="20"/>
      <c r="D80" s="89" t="s">
        <v>138</v>
      </c>
      <c r="E80" s="12" t="s">
        <v>132</v>
      </c>
      <c r="F80" s="121">
        <f>SUM(J80)</f>
        <v>1.0289847222222224</v>
      </c>
      <c r="G80" s="35"/>
      <c r="H80" s="35"/>
      <c r="I80" s="35"/>
      <c r="J80" s="122">
        <f>J32/720</f>
        <v>1.0289847222222224</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5.9571388888888892</v>
      </c>
      <c r="G82" s="126">
        <f>SUM(G83,G90,G94,G97,G100)</f>
        <v>0</v>
      </c>
      <c r="H82" s="126">
        <f>SUM(H83,H90,H94,H97,H100)</f>
        <v>4.5994152777777781</v>
      </c>
      <c r="I82" s="126">
        <f>SUM(I83,I90,I94,I97,I100)</f>
        <v>0.33978333333333333</v>
      </c>
      <c r="J82" s="124">
        <f>SUM(J83,J90,J94,J97,J100)</f>
        <v>1.017940277777778</v>
      </c>
      <c r="K82" s="21"/>
    </row>
    <row r="83" spans="1:11" ht="24" customHeight="1">
      <c r="A83" s="24"/>
      <c r="B83" s="25"/>
      <c r="C83" s="20"/>
      <c r="D83" s="89" t="s">
        <v>140</v>
      </c>
      <c r="E83" s="12" t="s">
        <v>179</v>
      </c>
      <c r="F83" s="121">
        <f>SUM(G83:J83)</f>
        <v>2.5357375000000002</v>
      </c>
      <c r="G83" s="121">
        <f>SUM(G84:G89)</f>
        <v>0</v>
      </c>
      <c r="H83" s="121">
        <f>SUM(H84:H89)</f>
        <v>1.1780138888888889</v>
      </c>
      <c r="I83" s="121">
        <f>SUM(I84:I89)</f>
        <v>0.33978333333333333</v>
      </c>
      <c r="J83" s="124">
        <f>SUM(J84:J89)</f>
        <v>1.017940277777778</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IF('[9]46 - передача'!$E$37="", "", '[9]46 - передача'!$E$37)</f>
        <v>ОАО "Кубаньэнергосбыт"</v>
      </c>
      <c r="F85" s="121">
        <f>SUM(G85:J85)</f>
        <v>1.1486083333333335</v>
      </c>
      <c r="G85" s="122">
        <f>G37/744</f>
        <v>0</v>
      </c>
      <c r="H85" s="122">
        <f t="shared" ref="H85:J88" si="1">H37/720</f>
        <v>0</v>
      </c>
      <c r="I85" s="122">
        <f t="shared" si="1"/>
        <v>0.27656111111111109</v>
      </c>
      <c r="J85" s="122">
        <f t="shared" si="1"/>
        <v>0.87204722222222231</v>
      </c>
      <c r="K85" s="39"/>
    </row>
    <row r="86" spans="1:11" s="58" customFormat="1" ht="15" customHeight="1">
      <c r="A86" s="37"/>
      <c r="B86" s="26"/>
      <c r="C86" s="116" t="s">
        <v>658</v>
      </c>
      <c r="D86" s="111" t="s">
        <v>661</v>
      </c>
      <c r="E86" s="117" t="str">
        <f>IF('[9]46 - передача'!$E$38="", "", '[9]46 - передача'!$E$38)</f>
        <v>ОАО "НЭСК"</v>
      </c>
      <c r="F86" s="121">
        <f>SUM(G86:J86)</f>
        <v>0.22284166666666666</v>
      </c>
      <c r="G86" s="122">
        <f>G38/744</f>
        <v>0</v>
      </c>
      <c r="H86" s="122">
        <f t="shared" si="1"/>
        <v>1.3726388888888887E-2</v>
      </c>
      <c r="I86" s="122">
        <f t="shared" si="1"/>
        <v>6.3222222222222221E-2</v>
      </c>
      <c r="J86" s="122">
        <f t="shared" si="1"/>
        <v>0.14589305555555557</v>
      </c>
      <c r="K86" s="39"/>
    </row>
    <row r="87" spans="1:11" s="58" customFormat="1" ht="15" customHeight="1">
      <c r="A87" s="37"/>
      <c r="B87" s="26"/>
      <c r="C87" s="116" t="s">
        <v>658</v>
      </c>
      <c r="D87" s="111" t="s">
        <v>662</v>
      </c>
      <c r="E87" s="117" t="str">
        <f>IF('[9]46 - передача'!$E$39="", "", '[9]46 - передача'!$E$39)</f>
        <v>ОАО "Мосэнергосбыт"</v>
      </c>
      <c r="F87" s="121">
        <f>SUM(G87:J87)</f>
        <v>0.51918333333333333</v>
      </c>
      <c r="G87" s="122">
        <f>G39/744</f>
        <v>0</v>
      </c>
      <c r="H87" s="122">
        <f t="shared" si="1"/>
        <v>0.51918333333333333</v>
      </c>
      <c r="I87" s="122">
        <f t="shared" si="1"/>
        <v>0</v>
      </c>
      <c r="J87" s="122">
        <f t="shared" si="1"/>
        <v>0</v>
      </c>
      <c r="K87" s="39"/>
    </row>
    <row r="88" spans="1:11" s="58" customFormat="1" ht="15" customHeight="1">
      <c r="A88" s="37"/>
      <c r="B88" s="26"/>
      <c r="C88" s="116" t="s">
        <v>658</v>
      </c>
      <c r="D88" s="111" t="s">
        <v>663</v>
      </c>
      <c r="E88" s="117" t="str">
        <f>IF('[9]46 - передача'!$E$40="", "", '[9]46 - передача'!$E$40)</f>
        <v>ЗАО "МАРЭМ+"</v>
      </c>
      <c r="F88" s="121">
        <f>SUM(G88:J88)</f>
        <v>0.6451041666666667</v>
      </c>
      <c r="G88" s="122">
        <f>G40/744</f>
        <v>0</v>
      </c>
      <c r="H88" s="122">
        <f t="shared" si="1"/>
        <v>0.6451041666666667</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3.421401388888889</v>
      </c>
      <c r="G90" s="121">
        <f>SUM(G91:G93)</f>
        <v>0</v>
      </c>
      <c r="H90" s="121">
        <f>SUM(H91:H93)</f>
        <v>3.421401388888889</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IF('[9]46 - передача'!$E$44="", "", '[9]46 - передача'!$E$44)</f>
        <v>ОАО "НЭСК-электросети"</v>
      </c>
      <c r="F92" s="121">
        <f>SUM(G92:J92)</f>
        <v>3.421401388888889</v>
      </c>
      <c r="G92" s="122">
        <f>G44/744</f>
        <v>0</v>
      </c>
      <c r="H92" s="122">
        <f>H44/720</f>
        <v>3.421401388888889</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2.3965027777777781</v>
      </c>
      <c r="G103" s="126">
        <f>SUM(G78:J78)</f>
        <v>0</v>
      </c>
      <c r="H103" s="126">
        <f>SUM(G79:J79)</f>
        <v>1.3675180555555555</v>
      </c>
      <c r="I103" s="126">
        <f>SUM(G80:J80)</f>
        <v>1.0289847222222224</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2.00375E-2</v>
      </c>
      <c r="G106" s="126">
        <f>SUM(G107:G108)</f>
        <v>0</v>
      </c>
      <c r="H106" s="126">
        <f>SUM(H107:H108)</f>
        <v>8.6499999999999997E-3</v>
      </c>
      <c r="I106" s="126">
        <f>SUM(I107:I108)</f>
        <v>3.4305555555555554E-4</v>
      </c>
      <c r="J106" s="124">
        <f>SUM(J107:J108)</f>
        <v>1.1044444444444444E-2</v>
      </c>
      <c r="K106" s="21"/>
    </row>
    <row r="107" spans="1:11" ht="24" customHeight="1">
      <c r="A107" s="24"/>
      <c r="B107" s="25"/>
      <c r="C107" s="20"/>
      <c r="D107" s="89" t="s">
        <v>149</v>
      </c>
      <c r="E107" s="12" t="s">
        <v>123</v>
      </c>
      <c r="F107" s="121">
        <f t="shared" si="2"/>
        <v>0</v>
      </c>
      <c r="G107" s="122">
        <f>G59/720</f>
        <v>0</v>
      </c>
      <c r="H107" s="122">
        <f>H59/744</f>
        <v>0</v>
      </c>
      <c r="I107" s="122">
        <f>I59/744</f>
        <v>0</v>
      </c>
      <c r="J107" s="122">
        <f>J59/744</f>
        <v>0</v>
      </c>
      <c r="K107" s="21"/>
    </row>
    <row r="108" spans="1:11" ht="24" customHeight="1">
      <c r="A108" s="24"/>
      <c r="B108" s="25"/>
      <c r="C108" s="20"/>
      <c r="D108" s="89" t="s">
        <v>180</v>
      </c>
      <c r="E108" s="14" t="s">
        <v>124</v>
      </c>
      <c r="F108" s="121">
        <f t="shared" si="2"/>
        <v>2.00375E-2</v>
      </c>
      <c r="G108" s="122">
        <f>G60/720</f>
        <v>0</v>
      </c>
      <c r="H108" s="122">
        <f>H60/720</f>
        <v>8.6499999999999997E-3</v>
      </c>
      <c r="I108" s="122">
        <f>I60/720</f>
        <v>3.4305555555555554E-4</v>
      </c>
      <c r="J108" s="122">
        <f>J60/720</f>
        <v>1.1044444444444444E-2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3">G62/720</f>
        <v>0</v>
      </c>
      <c r="H110" s="122">
        <f t="shared" si="3"/>
        <v>0</v>
      </c>
      <c r="I110" s="122">
        <f t="shared" si="3"/>
        <v>0</v>
      </c>
      <c r="J110" s="122">
        <f t="shared" si="3"/>
        <v>0</v>
      </c>
      <c r="K110" s="21"/>
    </row>
    <row r="111" spans="1:11" ht="30" customHeight="1">
      <c r="A111" s="24"/>
      <c r="B111" s="25"/>
      <c r="C111" s="20"/>
      <c r="D111" s="89" t="s">
        <v>148</v>
      </c>
      <c r="E111" s="13" t="s">
        <v>126</v>
      </c>
      <c r="F111" s="121">
        <f t="shared" si="2"/>
        <v>0</v>
      </c>
      <c r="G111" s="122">
        <f t="shared" si="3"/>
        <v>0</v>
      </c>
      <c r="H111" s="122">
        <f t="shared" si="3"/>
        <v>0</v>
      </c>
      <c r="I111" s="122">
        <f t="shared" si="3"/>
        <v>0</v>
      </c>
      <c r="J111" s="122">
        <f t="shared" si="3"/>
        <v>0</v>
      </c>
      <c r="K111" s="21"/>
    </row>
    <row r="112" spans="1:11" ht="30" customHeight="1">
      <c r="A112" s="24"/>
      <c r="B112" s="25"/>
      <c r="C112" s="20"/>
      <c r="D112" s="94" t="s">
        <v>150</v>
      </c>
      <c r="E112" s="31" t="s">
        <v>2</v>
      </c>
      <c r="F112" s="128">
        <f t="shared" si="2"/>
        <v>-2.9045776200886664E-16</v>
      </c>
      <c r="G112" s="129">
        <f>G66-G82-G103-G104-G106+G110-G111</f>
        <v>0</v>
      </c>
      <c r="H112" s="129">
        <f>H66+H77-H82-H103-H104-H106+H110-H111</f>
        <v>4.6837533851373792E-17</v>
      </c>
      <c r="I112" s="129">
        <f>I66+I77-I82-I103-I104-I106+I110-I111</f>
        <v>-3.060702732926579E-16</v>
      </c>
      <c r="J112" s="130">
        <f>J66+J77-J82-J104-J106+J110-J111</f>
        <v>-3.1225022567582528E-17</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2711.3730995000001</v>
      </c>
      <c r="G117" s="133">
        <f>SUM(G118,G121,G125)</f>
        <v>0</v>
      </c>
      <c r="H117" s="133">
        <f>SUM(H118,H121,H125)</f>
        <v>2549.9289003500003</v>
      </c>
      <c r="I117" s="133">
        <f>SUM(I118,I121,I125)</f>
        <v>40.402956600000003</v>
      </c>
      <c r="J117" s="134">
        <f>SUM(J118,J121,J125)</f>
        <v>121.04124255000001</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2711.3730995000001</v>
      </c>
      <c r="G121" s="126">
        <f>SUM(G122:G124)</f>
        <v>0</v>
      </c>
      <c r="H121" s="126">
        <f>SUM(H122:H124)</f>
        <v>2549.9289003500003</v>
      </c>
      <c r="I121" s="126">
        <f>SUM(I122:I124)</f>
        <v>40.402956600000003</v>
      </c>
      <c r="J121" s="124">
        <f>SUM(J122:J124)</f>
        <v>121.04124255000001</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2711.3730995000001</v>
      </c>
      <c r="G123" s="122"/>
      <c r="H123" s="122">
        <f>H114*189859.87/1000+H34*165.15/1000</f>
        <v>2549.9289003500003</v>
      </c>
      <c r="I123" s="122">
        <f>I34*165.15/1000</f>
        <v>40.402956600000003</v>
      </c>
      <c r="J123" s="122">
        <f>J34*165.15/1000</f>
        <v>121.04124255000001</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4138.1959999999999</v>
      </c>
      <c r="G133" s="118">
        <f>SUM(G134,G137,G141)</f>
        <v>0</v>
      </c>
      <c r="H133" s="118">
        <f>SUM(H134,H137,H141)</f>
        <v>4138.1959999999999</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4138.1959999999999</v>
      </c>
      <c r="G137" s="126">
        <f>SUM(G138:G140)</f>
        <v>0</v>
      </c>
      <c r="H137" s="126">
        <f>SUM(H138:H140)</f>
        <v>4138.1959999999999</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IF('[9]46 - передача'!$E$123="", "", '[9]46 - передача'!$E$123)</f>
        <v>ОАО "Кубаньэнерго"</v>
      </c>
      <c r="F139" s="121">
        <f>SUM(G139:J139)</f>
        <v>4138.1959999999999</v>
      </c>
      <c r="G139" s="122"/>
      <c r="H139" s="122">
        <v>4138.1959999999999</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123 JA123 SW123 ACS123 AMO123 AWK123 BGG123 BQC123 BZY123 CJU123 CTQ123 DDM123 DNI123 DXE123 EHA123 EQW123 FAS123 FKO123 FUK123 GEG123 GOC123 GXY123 HHU123 HRQ123 IBM123 ILI123 IVE123 JFA123 JOW123 JYS123 KIO123 KSK123 LCG123 LMC123 LVY123 MFU123 MPQ123 MZM123 NJI123 NTE123 ODA123 OMW123 OWS123 PGO123 PQK123 QAG123 QKC123 QTY123 RDU123 RNQ123 RXM123 SHI123 SRE123 TBA123 TKW123 TUS123 UEO123 UOK123 UYG123 VIC123 VRY123 WBU123 WLQ123 WVM123 E65659 JA65659 SW65659 ACS65659 AMO65659 AWK65659 BGG65659 BQC65659 BZY65659 CJU65659 CTQ65659 DDM65659 DNI65659 DXE65659 EHA65659 EQW65659 FAS65659 FKO65659 FUK65659 GEG65659 GOC65659 GXY65659 HHU65659 HRQ65659 IBM65659 ILI65659 IVE65659 JFA65659 JOW65659 JYS65659 KIO65659 KSK65659 LCG65659 LMC65659 LVY65659 MFU65659 MPQ65659 MZM65659 NJI65659 NTE65659 ODA65659 OMW65659 OWS65659 PGO65659 PQK65659 QAG65659 QKC65659 QTY65659 RDU65659 RNQ65659 RXM65659 SHI65659 SRE65659 TBA65659 TKW65659 TUS65659 UEO65659 UOK65659 UYG65659 VIC65659 VRY65659 WBU65659 WLQ65659 WVM65659 E131195 JA131195 SW131195 ACS131195 AMO131195 AWK131195 BGG131195 BQC131195 BZY131195 CJU131195 CTQ131195 DDM131195 DNI131195 DXE131195 EHA131195 EQW131195 FAS131195 FKO131195 FUK131195 GEG131195 GOC131195 GXY131195 HHU131195 HRQ131195 IBM131195 ILI131195 IVE131195 JFA131195 JOW131195 JYS131195 KIO131195 KSK131195 LCG131195 LMC131195 LVY131195 MFU131195 MPQ131195 MZM131195 NJI131195 NTE131195 ODA131195 OMW131195 OWS131195 PGO131195 PQK131195 QAG131195 QKC131195 QTY131195 RDU131195 RNQ131195 RXM131195 SHI131195 SRE131195 TBA131195 TKW131195 TUS131195 UEO131195 UOK131195 UYG131195 VIC131195 VRY131195 WBU131195 WLQ131195 WVM131195 E196731 JA196731 SW196731 ACS196731 AMO196731 AWK196731 BGG196731 BQC196731 BZY196731 CJU196731 CTQ196731 DDM196731 DNI196731 DXE196731 EHA196731 EQW196731 FAS196731 FKO196731 FUK196731 GEG196731 GOC196731 GXY196731 HHU196731 HRQ196731 IBM196731 ILI196731 IVE196731 JFA196731 JOW196731 JYS196731 KIO196731 KSK196731 LCG196731 LMC196731 LVY196731 MFU196731 MPQ196731 MZM196731 NJI196731 NTE196731 ODA196731 OMW196731 OWS196731 PGO196731 PQK196731 QAG196731 QKC196731 QTY196731 RDU196731 RNQ196731 RXM196731 SHI196731 SRE196731 TBA196731 TKW196731 TUS196731 UEO196731 UOK196731 UYG196731 VIC196731 VRY196731 WBU196731 WLQ196731 WVM196731 E262267 JA262267 SW262267 ACS262267 AMO262267 AWK262267 BGG262267 BQC262267 BZY262267 CJU262267 CTQ262267 DDM262267 DNI262267 DXE262267 EHA262267 EQW262267 FAS262267 FKO262267 FUK262267 GEG262267 GOC262267 GXY262267 HHU262267 HRQ262267 IBM262267 ILI262267 IVE262267 JFA262267 JOW262267 JYS262267 KIO262267 KSK262267 LCG262267 LMC262267 LVY262267 MFU262267 MPQ262267 MZM262267 NJI262267 NTE262267 ODA262267 OMW262267 OWS262267 PGO262267 PQK262267 QAG262267 QKC262267 QTY262267 RDU262267 RNQ262267 RXM262267 SHI262267 SRE262267 TBA262267 TKW262267 TUS262267 UEO262267 UOK262267 UYG262267 VIC262267 VRY262267 WBU262267 WLQ262267 WVM262267 E327803 JA327803 SW327803 ACS327803 AMO327803 AWK327803 BGG327803 BQC327803 BZY327803 CJU327803 CTQ327803 DDM327803 DNI327803 DXE327803 EHA327803 EQW327803 FAS327803 FKO327803 FUK327803 GEG327803 GOC327803 GXY327803 HHU327803 HRQ327803 IBM327803 ILI327803 IVE327803 JFA327803 JOW327803 JYS327803 KIO327803 KSK327803 LCG327803 LMC327803 LVY327803 MFU327803 MPQ327803 MZM327803 NJI327803 NTE327803 ODA327803 OMW327803 OWS327803 PGO327803 PQK327803 QAG327803 QKC327803 QTY327803 RDU327803 RNQ327803 RXM327803 SHI327803 SRE327803 TBA327803 TKW327803 TUS327803 UEO327803 UOK327803 UYG327803 VIC327803 VRY327803 WBU327803 WLQ327803 WVM327803 E393339 JA393339 SW393339 ACS393339 AMO393339 AWK393339 BGG393339 BQC393339 BZY393339 CJU393339 CTQ393339 DDM393339 DNI393339 DXE393339 EHA393339 EQW393339 FAS393339 FKO393339 FUK393339 GEG393339 GOC393339 GXY393339 HHU393339 HRQ393339 IBM393339 ILI393339 IVE393339 JFA393339 JOW393339 JYS393339 KIO393339 KSK393339 LCG393339 LMC393339 LVY393339 MFU393339 MPQ393339 MZM393339 NJI393339 NTE393339 ODA393339 OMW393339 OWS393339 PGO393339 PQK393339 QAG393339 QKC393339 QTY393339 RDU393339 RNQ393339 RXM393339 SHI393339 SRE393339 TBA393339 TKW393339 TUS393339 UEO393339 UOK393339 UYG393339 VIC393339 VRY393339 WBU393339 WLQ393339 WVM393339 E458875 JA458875 SW458875 ACS458875 AMO458875 AWK458875 BGG458875 BQC458875 BZY458875 CJU458875 CTQ458875 DDM458875 DNI458875 DXE458875 EHA458875 EQW458875 FAS458875 FKO458875 FUK458875 GEG458875 GOC458875 GXY458875 HHU458875 HRQ458875 IBM458875 ILI458875 IVE458875 JFA458875 JOW458875 JYS458875 KIO458875 KSK458875 LCG458875 LMC458875 LVY458875 MFU458875 MPQ458875 MZM458875 NJI458875 NTE458875 ODA458875 OMW458875 OWS458875 PGO458875 PQK458875 QAG458875 QKC458875 QTY458875 RDU458875 RNQ458875 RXM458875 SHI458875 SRE458875 TBA458875 TKW458875 TUS458875 UEO458875 UOK458875 UYG458875 VIC458875 VRY458875 WBU458875 WLQ458875 WVM458875 E524411 JA524411 SW524411 ACS524411 AMO524411 AWK524411 BGG524411 BQC524411 BZY524411 CJU524411 CTQ524411 DDM524411 DNI524411 DXE524411 EHA524411 EQW524411 FAS524411 FKO524411 FUK524411 GEG524411 GOC524411 GXY524411 HHU524411 HRQ524411 IBM524411 ILI524411 IVE524411 JFA524411 JOW524411 JYS524411 KIO524411 KSK524411 LCG524411 LMC524411 LVY524411 MFU524411 MPQ524411 MZM524411 NJI524411 NTE524411 ODA524411 OMW524411 OWS524411 PGO524411 PQK524411 QAG524411 QKC524411 QTY524411 RDU524411 RNQ524411 RXM524411 SHI524411 SRE524411 TBA524411 TKW524411 TUS524411 UEO524411 UOK524411 UYG524411 VIC524411 VRY524411 WBU524411 WLQ524411 WVM524411 E589947 JA589947 SW589947 ACS589947 AMO589947 AWK589947 BGG589947 BQC589947 BZY589947 CJU589947 CTQ589947 DDM589947 DNI589947 DXE589947 EHA589947 EQW589947 FAS589947 FKO589947 FUK589947 GEG589947 GOC589947 GXY589947 HHU589947 HRQ589947 IBM589947 ILI589947 IVE589947 JFA589947 JOW589947 JYS589947 KIO589947 KSK589947 LCG589947 LMC589947 LVY589947 MFU589947 MPQ589947 MZM589947 NJI589947 NTE589947 ODA589947 OMW589947 OWS589947 PGO589947 PQK589947 QAG589947 QKC589947 QTY589947 RDU589947 RNQ589947 RXM589947 SHI589947 SRE589947 TBA589947 TKW589947 TUS589947 UEO589947 UOK589947 UYG589947 VIC589947 VRY589947 WBU589947 WLQ589947 WVM589947 E655483 JA655483 SW655483 ACS655483 AMO655483 AWK655483 BGG655483 BQC655483 BZY655483 CJU655483 CTQ655483 DDM655483 DNI655483 DXE655483 EHA655483 EQW655483 FAS655483 FKO655483 FUK655483 GEG655483 GOC655483 GXY655483 HHU655483 HRQ655483 IBM655483 ILI655483 IVE655483 JFA655483 JOW655483 JYS655483 KIO655483 KSK655483 LCG655483 LMC655483 LVY655483 MFU655483 MPQ655483 MZM655483 NJI655483 NTE655483 ODA655483 OMW655483 OWS655483 PGO655483 PQK655483 QAG655483 QKC655483 QTY655483 RDU655483 RNQ655483 RXM655483 SHI655483 SRE655483 TBA655483 TKW655483 TUS655483 UEO655483 UOK655483 UYG655483 VIC655483 VRY655483 WBU655483 WLQ655483 WVM655483 E721019 JA721019 SW721019 ACS721019 AMO721019 AWK721019 BGG721019 BQC721019 BZY721019 CJU721019 CTQ721019 DDM721019 DNI721019 DXE721019 EHA721019 EQW721019 FAS721019 FKO721019 FUK721019 GEG721019 GOC721019 GXY721019 HHU721019 HRQ721019 IBM721019 ILI721019 IVE721019 JFA721019 JOW721019 JYS721019 KIO721019 KSK721019 LCG721019 LMC721019 LVY721019 MFU721019 MPQ721019 MZM721019 NJI721019 NTE721019 ODA721019 OMW721019 OWS721019 PGO721019 PQK721019 QAG721019 QKC721019 QTY721019 RDU721019 RNQ721019 RXM721019 SHI721019 SRE721019 TBA721019 TKW721019 TUS721019 UEO721019 UOK721019 UYG721019 VIC721019 VRY721019 WBU721019 WLQ721019 WVM721019 E786555 JA786555 SW786555 ACS786555 AMO786555 AWK786555 BGG786555 BQC786555 BZY786555 CJU786555 CTQ786555 DDM786555 DNI786555 DXE786555 EHA786555 EQW786555 FAS786555 FKO786555 FUK786555 GEG786555 GOC786555 GXY786555 HHU786555 HRQ786555 IBM786555 ILI786555 IVE786555 JFA786555 JOW786555 JYS786555 KIO786555 KSK786555 LCG786555 LMC786555 LVY786555 MFU786555 MPQ786555 MZM786555 NJI786555 NTE786555 ODA786555 OMW786555 OWS786555 PGO786555 PQK786555 QAG786555 QKC786555 QTY786555 RDU786555 RNQ786555 RXM786555 SHI786555 SRE786555 TBA786555 TKW786555 TUS786555 UEO786555 UOK786555 UYG786555 VIC786555 VRY786555 WBU786555 WLQ786555 WVM786555 E852091 JA852091 SW852091 ACS852091 AMO852091 AWK852091 BGG852091 BQC852091 BZY852091 CJU852091 CTQ852091 DDM852091 DNI852091 DXE852091 EHA852091 EQW852091 FAS852091 FKO852091 FUK852091 GEG852091 GOC852091 GXY852091 HHU852091 HRQ852091 IBM852091 ILI852091 IVE852091 JFA852091 JOW852091 JYS852091 KIO852091 KSK852091 LCG852091 LMC852091 LVY852091 MFU852091 MPQ852091 MZM852091 NJI852091 NTE852091 ODA852091 OMW852091 OWS852091 PGO852091 PQK852091 QAG852091 QKC852091 QTY852091 RDU852091 RNQ852091 RXM852091 SHI852091 SRE852091 TBA852091 TKW852091 TUS852091 UEO852091 UOK852091 UYG852091 VIC852091 VRY852091 WBU852091 WLQ852091 WVM852091 E917627 JA917627 SW917627 ACS917627 AMO917627 AWK917627 BGG917627 BQC917627 BZY917627 CJU917627 CTQ917627 DDM917627 DNI917627 DXE917627 EHA917627 EQW917627 FAS917627 FKO917627 FUK917627 GEG917627 GOC917627 GXY917627 HHU917627 HRQ917627 IBM917627 ILI917627 IVE917627 JFA917627 JOW917627 JYS917627 KIO917627 KSK917627 LCG917627 LMC917627 LVY917627 MFU917627 MPQ917627 MZM917627 NJI917627 NTE917627 ODA917627 OMW917627 OWS917627 PGO917627 PQK917627 QAG917627 QKC917627 QTY917627 RDU917627 RNQ917627 RXM917627 SHI917627 SRE917627 TBA917627 TKW917627 TUS917627 UEO917627 UOK917627 UYG917627 VIC917627 VRY917627 WBU917627 WLQ917627 WVM917627 E983163 JA983163 SW983163 ACS983163 AMO983163 AWK983163 BGG983163 BQC983163 BZY983163 CJU983163 CTQ983163 DDM983163 DNI983163 DXE983163 EHA983163 EQW983163 FAS983163 FKO983163 FUK983163 GEG983163 GOC983163 GXY983163 HHU983163 HRQ983163 IBM983163 ILI983163 IVE983163 JFA983163 JOW983163 JYS983163 KIO983163 KSK983163 LCG983163 LMC983163 LVY983163 MFU983163 MPQ983163 MZM983163 NJI983163 NTE983163 ODA983163 OMW983163 OWS983163 PGO983163 PQK983163 QAG983163 QKC983163 QTY983163 RDU983163 RNQ983163 RXM983163 SHI983163 SRE983163 TBA983163 TKW983163 TUS983163 UEO983163 UOK983163 UYG983163 VIC983163 VRY983163 WBU983163 WLQ983163 WVM98316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23:J123 JC123:JF123 SY123:TB123 ACU123:ACX123 AMQ123:AMT123 AWM123:AWP123 BGI123:BGL123 BQE123:BQH123 CAA123:CAD123 CJW123:CJZ123 CTS123:CTV123 DDO123:DDR123 DNK123:DNN123 DXG123:DXJ123 EHC123:EHF123 EQY123:ERB123 FAU123:FAX123 FKQ123:FKT123 FUM123:FUP123 GEI123:GEL123 GOE123:GOH123 GYA123:GYD123 HHW123:HHZ123 HRS123:HRV123 IBO123:IBR123 ILK123:ILN123 IVG123:IVJ123 JFC123:JFF123 JOY123:JPB123 JYU123:JYX123 KIQ123:KIT123 KSM123:KSP123 LCI123:LCL123 LME123:LMH123 LWA123:LWD123 MFW123:MFZ123 MPS123:MPV123 MZO123:MZR123 NJK123:NJN123 NTG123:NTJ123 ODC123:ODF123 OMY123:ONB123 OWU123:OWX123 PGQ123:PGT123 PQM123:PQP123 QAI123:QAL123 QKE123:QKH123 QUA123:QUD123 RDW123:RDZ123 RNS123:RNV123 RXO123:RXR123 SHK123:SHN123 SRG123:SRJ123 TBC123:TBF123 TKY123:TLB123 TUU123:TUX123 UEQ123:UET123 UOM123:UOP123 UYI123:UYL123 VIE123:VIH123 VSA123:VSD123 WBW123:WBZ123 WLS123:WLV123 WVO123:WVR123 G65659:J65659 JC65659:JF65659 SY65659:TB65659 ACU65659:ACX65659 AMQ65659:AMT65659 AWM65659:AWP65659 BGI65659:BGL65659 BQE65659:BQH65659 CAA65659:CAD65659 CJW65659:CJZ65659 CTS65659:CTV65659 DDO65659:DDR65659 DNK65659:DNN65659 DXG65659:DXJ65659 EHC65659:EHF65659 EQY65659:ERB65659 FAU65659:FAX65659 FKQ65659:FKT65659 FUM65659:FUP65659 GEI65659:GEL65659 GOE65659:GOH65659 GYA65659:GYD65659 HHW65659:HHZ65659 HRS65659:HRV65659 IBO65659:IBR65659 ILK65659:ILN65659 IVG65659:IVJ65659 JFC65659:JFF65659 JOY65659:JPB65659 JYU65659:JYX65659 KIQ65659:KIT65659 KSM65659:KSP65659 LCI65659:LCL65659 LME65659:LMH65659 LWA65659:LWD65659 MFW65659:MFZ65659 MPS65659:MPV65659 MZO65659:MZR65659 NJK65659:NJN65659 NTG65659:NTJ65659 ODC65659:ODF65659 OMY65659:ONB65659 OWU65659:OWX65659 PGQ65659:PGT65659 PQM65659:PQP65659 QAI65659:QAL65659 QKE65659:QKH65659 QUA65659:QUD65659 RDW65659:RDZ65659 RNS65659:RNV65659 RXO65659:RXR65659 SHK65659:SHN65659 SRG65659:SRJ65659 TBC65659:TBF65659 TKY65659:TLB65659 TUU65659:TUX65659 UEQ65659:UET65659 UOM65659:UOP65659 UYI65659:UYL65659 VIE65659:VIH65659 VSA65659:VSD65659 WBW65659:WBZ65659 WLS65659:WLV65659 WVO65659:WVR65659 G131195:J131195 JC131195:JF131195 SY131195:TB131195 ACU131195:ACX131195 AMQ131195:AMT131195 AWM131195:AWP131195 BGI131195:BGL131195 BQE131195:BQH131195 CAA131195:CAD131195 CJW131195:CJZ131195 CTS131195:CTV131195 DDO131195:DDR131195 DNK131195:DNN131195 DXG131195:DXJ131195 EHC131195:EHF131195 EQY131195:ERB131195 FAU131195:FAX131195 FKQ131195:FKT131195 FUM131195:FUP131195 GEI131195:GEL131195 GOE131195:GOH131195 GYA131195:GYD131195 HHW131195:HHZ131195 HRS131195:HRV131195 IBO131195:IBR131195 ILK131195:ILN131195 IVG131195:IVJ131195 JFC131195:JFF131195 JOY131195:JPB131195 JYU131195:JYX131195 KIQ131195:KIT131195 KSM131195:KSP131195 LCI131195:LCL131195 LME131195:LMH131195 LWA131195:LWD131195 MFW131195:MFZ131195 MPS131195:MPV131195 MZO131195:MZR131195 NJK131195:NJN131195 NTG131195:NTJ131195 ODC131195:ODF131195 OMY131195:ONB131195 OWU131195:OWX131195 PGQ131195:PGT131195 PQM131195:PQP131195 QAI131195:QAL131195 QKE131195:QKH131195 QUA131195:QUD131195 RDW131195:RDZ131195 RNS131195:RNV131195 RXO131195:RXR131195 SHK131195:SHN131195 SRG131195:SRJ131195 TBC131195:TBF131195 TKY131195:TLB131195 TUU131195:TUX131195 UEQ131195:UET131195 UOM131195:UOP131195 UYI131195:UYL131195 VIE131195:VIH131195 VSA131195:VSD131195 WBW131195:WBZ131195 WLS131195:WLV131195 WVO131195:WVR131195 G196731:J196731 JC196731:JF196731 SY196731:TB196731 ACU196731:ACX196731 AMQ196731:AMT196731 AWM196731:AWP196731 BGI196731:BGL196731 BQE196731:BQH196731 CAA196731:CAD196731 CJW196731:CJZ196731 CTS196731:CTV196731 DDO196731:DDR196731 DNK196731:DNN196731 DXG196731:DXJ196731 EHC196731:EHF196731 EQY196731:ERB196731 FAU196731:FAX196731 FKQ196731:FKT196731 FUM196731:FUP196731 GEI196731:GEL196731 GOE196731:GOH196731 GYA196731:GYD196731 HHW196731:HHZ196731 HRS196731:HRV196731 IBO196731:IBR196731 ILK196731:ILN196731 IVG196731:IVJ196731 JFC196731:JFF196731 JOY196731:JPB196731 JYU196731:JYX196731 KIQ196731:KIT196731 KSM196731:KSP196731 LCI196731:LCL196731 LME196731:LMH196731 LWA196731:LWD196731 MFW196731:MFZ196731 MPS196731:MPV196731 MZO196731:MZR196731 NJK196731:NJN196731 NTG196731:NTJ196731 ODC196731:ODF196731 OMY196731:ONB196731 OWU196731:OWX196731 PGQ196731:PGT196731 PQM196731:PQP196731 QAI196731:QAL196731 QKE196731:QKH196731 QUA196731:QUD196731 RDW196731:RDZ196731 RNS196731:RNV196731 RXO196731:RXR196731 SHK196731:SHN196731 SRG196731:SRJ196731 TBC196731:TBF196731 TKY196731:TLB196731 TUU196731:TUX196731 UEQ196731:UET196731 UOM196731:UOP196731 UYI196731:UYL196731 VIE196731:VIH196731 VSA196731:VSD196731 WBW196731:WBZ196731 WLS196731:WLV196731 WVO196731:WVR196731 G262267:J262267 JC262267:JF262267 SY262267:TB262267 ACU262267:ACX262267 AMQ262267:AMT262267 AWM262267:AWP262267 BGI262267:BGL262267 BQE262267:BQH262267 CAA262267:CAD262267 CJW262267:CJZ262267 CTS262267:CTV262267 DDO262267:DDR262267 DNK262267:DNN262267 DXG262267:DXJ262267 EHC262267:EHF262267 EQY262267:ERB262267 FAU262267:FAX262267 FKQ262267:FKT262267 FUM262267:FUP262267 GEI262267:GEL262267 GOE262267:GOH262267 GYA262267:GYD262267 HHW262267:HHZ262267 HRS262267:HRV262267 IBO262267:IBR262267 ILK262267:ILN262267 IVG262267:IVJ262267 JFC262267:JFF262267 JOY262267:JPB262267 JYU262267:JYX262267 KIQ262267:KIT262267 KSM262267:KSP262267 LCI262267:LCL262267 LME262267:LMH262267 LWA262267:LWD262267 MFW262267:MFZ262267 MPS262267:MPV262267 MZO262267:MZR262267 NJK262267:NJN262267 NTG262267:NTJ262267 ODC262267:ODF262267 OMY262267:ONB262267 OWU262267:OWX262267 PGQ262267:PGT262267 PQM262267:PQP262267 QAI262267:QAL262267 QKE262267:QKH262267 QUA262267:QUD262267 RDW262267:RDZ262267 RNS262267:RNV262267 RXO262267:RXR262267 SHK262267:SHN262267 SRG262267:SRJ262267 TBC262267:TBF262267 TKY262267:TLB262267 TUU262267:TUX262267 UEQ262267:UET262267 UOM262267:UOP262267 UYI262267:UYL262267 VIE262267:VIH262267 VSA262267:VSD262267 WBW262267:WBZ262267 WLS262267:WLV262267 WVO262267:WVR262267 G327803:J327803 JC327803:JF327803 SY327803:TB327803 ACU327803:ACX327803 AMQ327803:AMT327803 AWM327803:AWP327803 BGI327803:BGL327803 BQE327803:BQH327803 CAA327803:CAD327803 CJW327803:CJZ327803 CTS327803:CTV327803 DDO327803:DDR327803 DNK327803:DNN327803 DXG327803:DXJ327803 EHC327803:EHF327803 EQY327803:ERB327803 FAU327803:FAX327803 FKQ327803:FKT327803 FUM327803:FUP327803 GEI327803:GEL327803 GOE327803:GOH327803 GYA327803:GYD327803 HHW327803:HHZ327803 HRS327803:HRV327803 IBO327803:IBR327803 ILK327803:ILN327803 IVG327803:IVJ327803 JFC327803:JFF327803 JOY327803:JPB327803 JYU327803:JYX327803 KIQ327803:KIT327803 KSM327803:KSP327803 LCI327803:LCL327803 LME327803:LMH327803 LWA327803:LWD327803 MFW327803:MFZ327803 MPS327803:MPV327803 MZO327803:MZR327803 NJK327803:NJN327803 NTG327803:NTJ327803 ODC327803:ODF327803 OMY327803:ONB327803 OWU327803:OWX327803 PGQ327803:PGT327803 PQM327803:PQP327803 QAI327803:QAL327803 QKE327803:QKH327803 QUA327803:QUD327803 RDW327803:RDZ327803 RNS327803:RNV327803 RXO327803:RXR327803 SHK327803:SHN327803 SRG327803:SRJ327803 TBC327803:TBF327803 TKY327803:TLB327803 TUU327803:TUX327803 UEQ327803:UET327803 UOM327803:UOP327803 UYI327803:UYL327803 VIE327803:VIH327803 VSA327803:VSD327803 WBW327803:WBZ327803 WLS327803:WLV327803 WVO327803:WVR327803 G393339:J393339 JC393339:JF393339 SY393339:TB393339 ACU393339:ACX393339 AMQ393339:AMT393339 AWM393339:AWP393339 BGI393339:BGL393339 BQE393339:BQH393339 CAA393339:CAD393339 CJW393339:CJZ393339 CTS393339:CTV393339 DDO393339:DDR393339 DNK393339:DNN393339 DXG393339:DXJ393339 EHC393339:EHF393339 EQY393339:ERB393339 FAU393339:FAX393339 FKQ393339:FKT393339 FUM393339:FUP393339 GEI393339:GEL393339 GOE393339:GOH393339 GYA393339:GYD393339 HHW393339:HHZ393339 HRS393339:HRV393339 IBO393339:IBR393339 ILK393339:ILN393339 IVG393339:IVJ393339 JFC393339:JFF393339 JOY393339:JPB393339 JYU393339:JYX393339 KIQ393339:KIT393339 KSM393339:KSP393339 LCI393339:LCL393339 LME393339:LMH393339 LWA393339:LWD393339 MFW393339:MFZ393339 MPS393339:MPV393339 MZO393339:MZR393339 NJK393339:NJN393339 NTG393339:NTJ393339 ODC393339:ODF393339 OMY393339:ONB393339 OWU393339:OWX393339 PGQ393339:PGT393339 PQM393339:PQP393339 QAI393339:QAL393339 QKE393339:QKH393339 QUA393339:QUD393339 RDW393339:RDZ393339 RNS393339:RNV393339 RXO393339:RXR393339 SHK393339:SHN393339 SRG393339:SRJ393339 TBC393339:TBF393339 TKY393339:TLB393339 TUU393339:TUX393339 UEQ393339:UET393339 UOM393339:UOP393339 UYI393339:UYL393339 VIE393339:VIH393339 VSA393339:VSD393339 WBW393339:WBZ393339 WLS393339:WLV393339 WVO393339:WVR393339 G458875:J458875 JC458875:JF458875 SY458875:TB458875 ACU458875:ACX458875 AMQ458875:AMT458875 AWM458875:AWP458875 BGI458875:BGL458875 BQE458875:BQH458875 CAA458875:CAD458875 CJW458875:CJZ458875 CTS458875:CTV458875 DDO458875:DDR458875 DNK458875:DNN458875 DXG458875:DXJ458875 EHC458875:EHF458875 EQY458875:ERB458875 FAU458875:FAX458875 FKQ458875:FKT458875 FUM458875:FUP458875 GEI458875:GEL458875 GOE458875:GOH458875 GYA458875:GYD458875 HHW458875:HHZ458875 HRS458875:HRV458875 IBO458875:IBR458875 ILK458875:ILN458875 IVG458875:IVJ458875 JFC458875:JFF458875 JOY458875:JPB458875 JYU458875:JYX458875 KIQ458875:KIT458875 KSM458875:KSP458875 LCI458875:LCL458875 LME458875:LMH458875 LWA458875:LWD458875 MFW458875:MFZ458875 MPS458875:MPV458875 MZO458875:MZR458875 NJK458875:NJN458875 NTG458875:NTJ458875 ODC458875:ODF458875 OMY458875:ONB458875 OWU458875:OWX458875 PGQ458875:PGT458875 PQM458875:PQP458875 QAI458875:QAL458875 QKE458875:QKH458875 QUA458875:QUD458875 RDW458875:RDZ458875 RNS458875:RNV458875 RXO458875:RXR458875 SHK458875:SHN458875 SRG458875:SRJ458875 TBC458875:TBF458875 TKY458875:TLB458875 TUU458875:TUX458875 UEQ458875:UET458875 UOM458875:UOP458875 UYI458875:UYL458875 VIE458875:VIH458875 VSA458875:VSD458875 WBW458875:WBZ458875 WLS458875:WLV458875 WVO458875:WVR458875 G524411:J524411 JC524411:JF524411 SY524411:TB524411 ACU524411:ACX524411 AMQ524411:AMT524411 AWM524411:AWP524411 BGI524411:BGL524411 BQE524411:BQH524411 CAA524411:CAD524411 CJW524411:CJZ524411 CTS524411:CTV524411 DDO524411:DDR524411 DNK524411:DNN524411 DXG524411:DXJ524411 EHC524411:EHF524411 EQY524411:ERB524411 FAU524411:FAX524411 FKQ524411:FKT524411 FUM524411:FUP524411 GEI524411:GEL524411 GOE524411:GOH524411 GYA524411:GYD524411 HHW524411:HHZ524411 HRS524411:HRV524411 IBO524411:IBR524411 ILK524411:ILN524411 IVG524411:IVJ524411 JFC524411:JFF524411 JOY524411:JPB524411 JYU524411:JYX524411 KIQ524411:KIT524411 KSM524411:KSP524411 LCI524411:LCL524411 LME524411:LMH524411 LWA524411:LWD524411 MFW524411:MFZ524411 MPS524411:MPV524411 MZO524411:MZR524411 NJK524411:NJN524411 NTG524411:NTJ524411 ODC524411:ODF524411 OMY524411:ONB524411 OWU524411:OWX524411 PGQ524411:PGT524411 PQM524411:PQP524411 QAI524411:QAL524411 QKE524411:QKH524411 QUA524411:QUD524411 RDW524411:RDZ524411 RNS524411:RNV524411 RXO524411:RXR524411 SHK524411:SHN524411 SRG524411:SRJ524411 TBC524411:TBF524411 TKY524411:TLB524411 TUU524411:TUX524411 UEQ524411:UET524411 UOM524411:UOP524411 UYI524411:UYL524411 VIE524411:VIH524411 VSA524411:VSD524411 WBW524411:WBZ524411 WLS524411:WLV524411 WVO524411:WVR524411 G589947:J589947 JC589947:JF589947 SY589947:TB589947 ACU589947:ACX589947 AMQ589947:AMT589947 AWM589947:AWP589947 BGI589947:BGL589947 BQE589947:BQH589947 CAA589947:CAD589947 CJW589947:CJZ589947 CTS589947:CTV589947 DDO589947:DDR589947 DNK589947:DNN589947 DXG589947:DXJ589947 EHC589947:EHF589947 EQY589947:ERB589947 FAU589947:FAX589947 FKQ589947:FKT589947 FUM589947:FUP589947 GEI589947:GEL589947 GOE589947:GOH589947 GYA589947:GYD589947 HHW589947:HHZ589947 HRS589947:HRV589947 IBO589947:IBR589947 ILK589947:ILN589947 IVG589947:IVJ589947 JFC589947:JFF589947 JOY589947:JPB589947 JYU589947:JYX589947 KIQ589947:KIT589947 KSM589947:KSP589947 LCI589947:LCL589947 LME589947:LMH589947 LWA589947:LWD589947 MFW589947:MFZ589947 MPS589947:MPV589947 MZO589947:MZR589947 NJK589947:NJN589947 NTG589947:NTJ589947 ODC589947:ODF589947 OMY589947:ONB589947 OWU589947:OWX589947 PGQ589947:PGT589947 PQM589947:PQP589947 QAI589947:QAL589947 QKE589947:QKH589947 QUA589947:QUD589947 RDW589947:RDZ589947 RNS589947:RNV589947 RXO589947:RXR589947 SHK589947:SHN589947 SRG589947:SRJ589947 TBC589947:TBF589947 TKY589947:TLB589947 TUU589947:TUX589947 UEQ589947:UET589947 UOM589947:UOP589947 UYI589947:UYL589947 VIE589947:VIH589947 VSA589947:VSD589947 WBW589947:WBZ589947 WLS589947:WLV589947 WVO589947:WVR589947 G655483:J655483 JC655483:JF655483 SY655483:TB655483 ACU655483:ACX655483 AMQ655483:AMT655483 AWM655483:AWP655483 BGI655483:BGL655483 BQE655483:BQH655483 CAA655483:CAD655483 CJW655483:CJZ655483 CTS655483:CTV655483 DDO655483:DDR655483 DNK655483:DNN655483 DXG655483:DXJ655483 EHC655483:EHF655483 EQY655483:ERB655483 FAU655483:FAX655483 FKQ655483:FKT655483 FUM655483:FUP655483 GEI655483:GEL655483 GOE655483:GOH655483 GYA655483:GYD655483 HHW655483:HHZ655483 HRS655483:HRV655483 IBO655483:IBR655483 ILK655483:ILN655483 IVG655483:IVJ655483 JFC655483:JFF655483 JOY655483:JPB655483 JYU655483:JYX655483 KIQ655483:KIT655483 KSM655483:KSP655483 LCI655483:LCL655483 LME655483:LMH655483 LWA655483:LWD655483 MFW655483:MFZ655483 MPS655483:MPV655483 MZO655483:MZR655483 NJK655483:NJN655483 NTG655483:NTJ655483 ODC655483:ODF655483 OMY655483:ONB655483 OWU655483:OWX655483 PGQ655483:PGT655483 PQM655483:PQP655483 QAI655483:QAL655483 QKE655483:QKH655483 QUA655483:QUD655483 RDW655483:RDZ655483 RNS655483:RNV655483 RXO655483:RXR655483 SHK655483:SHN655483 SRG655483:SRJ655483 TBC655483:TBF655483 TKY655483:TLB655483 TUU655483:TUX655483 UEQ655483:UET655483 UOM655483:UOP655483 UYI655483:UYL655483 VIE655483:VIH655483 VSA655483:VSD655483 WBW655483:WBZ655483 WLS655483:WLV655483 WVO655483:WVR655483 G721019:J721019 JC721019:JF721019 SY721019:TB721019 ACU721019:ACX721019 AMQ721019:AMT721019 AWM721019:AWP721019 BGI721019:BGL721019 BQE721019:BQH721019 CAA721019:CAD721019 CJW721019:CJZ721019 CTS721019:CTV721019 DDO721019:DDR721019 DNK721019:DNN721019 DXG721019:DXJ721019 EHC721019:EHF721019 EQY721019:ERB721019 FAU721019:FAX721019 FKQ721019:FKT721019 FUM721019:FUP721019 GEI721019:GEL721019 GOE721019:GOH721019 GYA721019:GYD721019 HHW721019:HHZ721019 HRS721019:HRV721019 IBO721019:IBR721019 ILK721019:ILN721019 IVG721019:IVJ721019 JFC721019:JFF721019 JOY721019:JPB721019 JYU721019:JYX721019 KIQ721019:KIT721019 KSM721019:KSP721019 LCI721019:LCL721019 LME721019:LMH721019 LWA721019:LWD721019 MFW721019:MFZ721019 MPS721019:MPV721019 MZO721019:MZR721019 NJK721019:NJN721019 NTG721019:NTJ721019 ODC721019:ODF721019 OMY721019:ONB721019 OWU721019:OWX721019 PGQ721019:PGT721019 PQM721019:PQP721019 QAI721019:QAL721019 QKE721019:QKH721019 QUA721019:QUD721019 RDW721019:RDZ721019 RNS721019:RNV721019 RXO721019:RXR721019 SHK721019:SHN721019 SRG721019:SRJ721019 TBC721019:TBF721019 TKY721019:TLB721019 TUU721019:TUX721019 UEQ721019:UET721019 UOM721019:UOP721019 UYI721019:UYL721019 VIE721019:VIH721019 VSA721019:VSD721019 WBW721019:WBZ721019 WLS721019:WLV721019 WVO721019:WVR721019 G786555:J786555 JC786555:JF786555 SY786555:TB786555 ACU786555:ACX786555 AMQ786555:AMT786555 AWM786555:AWP786555 BGI786555:BGL786555 BQE786555:BQH786555 CAA786555:CAD786555 CJW786555:CJZ786555 CTS786555:CTV786555 DDO786555:DDR786555 DNK786555:DNN786555 DXG786555:DXJ786555 EHC786555:EHF786555 EQY786555:ERB786555 FAU786555:FAX786555 FKQ786555:FKT786555 FUM786555:FUP786555 GEI786555:GEL786555 GOE786555:GOH786555 GYA786555:GYD786555 HHW786555:HHZ786555 HRS786555:HRV786555 IBO786555:IBR786555 ILK786555:ILN786555 IVG786555:IVJ786555 JFC786555:JFF786555 JOY786555:JPB786555 JYU786555:JYX786555 KIQ786555:KIT786555 KSM786555:KSP786555 LCI786555:LCL786555 LME786555:LMH786555 LWA786555:LWD786555 MFW786555:MFZ786555 MPS786555:MPV786555 MZO786555:MZR786555 NJK786555:NJN786555 NTG786555:NTJ786555 ODC786555:ODF786555 OMY786555:ONB786555 OWU786555:OWX786555 PGQ786555:PGT786555 PQM786555:PQP786555 QAI786555:QAL786555 QKE786555:QKH786555 QUA786555:QUD786555 RDW786555:RDZ786555 RNS786555:RNV786555 RXO786555:RXR786555 SHK786555:SHN786555 SRG786555:SRJ786555 TBC786555:TBF786555 TKY786555:TLB786555 TUU786555:TUX786555 UEQ786555:UET786555 UOM786555:UOP786555 UYI786555:UYL786555 VIE786555:VIH786555 VSA786555:VSD786555 WBW786555:WBZ786555 WLS786555:WLV786555 WVO786555:WVR786555 G852091:J852091 JC852091:JF852091 SY852091:TB852091 ACU852091:ACX852091 AMQ852091:AMT852091 AWM852091:AWP852091 BGI852091:BGL852091 BQE852091:BQH852091 CAA852091:CAD852091 CJW852091:CJZ852091 CTS852091:CTV852091 DDO852091:DDR852091 DNK852091:DNN852091 DXG852091:DXJ852091 EHC852091:EHF852091 EQY852091:ERB852091 FAU852091:FAX852091 FKQ852091:FKT852091 FUM852091:FUP852091 GEI852091:GEL852091 GOE852091:GOH852091 GYA852091:GYD852091 HHW852091:HHZ852091 HRS852091:HRV852091 IBO852091:IBR852091 ILK852091:ILN852091 IVG852091:IVJ852091 JFC852091:JFF852091 JOY852091:JPB852091 JYU852091:JYX852091 KIQ852091:KIT852091 KSM852091:KSP852091 LCI852091:LCL852091 LME852091:LMH852091 LWA852091:LWD852091 MFW852091:MFZ852091 MPS852091:MPV852091 MZO852091:MZR852091 NJK852091:NJN852091 NTG852091:NTJ852091 ODC852091:ODF852091 OMY852091:ONB852091 OWU852091:OWX852091 PGQ852091:PGT852091 PQM852091:PQP852091 QAI852091:QAL852091 QKE852091:QKH852091 QUA852091:QUD852091 RDW852091:RDZ852091 RNS852091:RNV852091 RXO852091:RXR852091 SHK852091:SHN852091 SRG852091:SRJ852091 TBC852091:TBF852091 TKY852091:TLB852091 TUU852091:TUX852091 UEQ852091:UET852091 UOM852091:UOP852091 UYI852091:UYL852091 VIE852091:VIH852091 VSA852091:VSD852091 WBW852091:WBZ852091 WLS852091:WLV852091 WVO852091:WVR852091 G917627:J917627 JC917627:JF917627 SY917627:TB917627 ACU917627:ACX917627 AMQ917627:AMT917627 AWM917627:AWP917627 BGI917627:BGL917627 BQE917627:BQH917627 CAA917627:CAD917627 CJW917627:CJZ917627 CTS917627:CTV917627 DDO917627:DDR917627 DNK917627:DNN917627 DXG917627:DXJ917627 EHC917627:EHF917627 EQY917627:ERB917627 FAU917627:FAX917627 FKQ917627:FKT917627 FUM917627:FUP917627 GEI917627:GEL917627 GOE917627:GOH917627 GYA917627:GYD917627 HHW917627:HHZ917627 HRS917627:HRV917627 IBO917627:IBR917627 ILK917627:ILN917627 IVG917627:IVJ917627 JFC917627:JFF917627 JOY917627:JPB917627 JYU917627:JYX917627 KIQ917627:KIT917627 KSM917627:KSP917627 LCI917627:LCL917627 LME917627:LMH917627 LWA917627:LWD917627 MFW917627:MFZ917627 MPS917627:MPV917627 MZO917627:MZR917627 NJK917627:NJN917627 NTG917627:NTJ917627 ODC917627:ODF917627 OMY917627:ONB917627 OWU917627:OWX917627 PGQ917627:PGT917627 PQM917627:PQP917627 QAI917627:QAL917627 QKE917627:QKH917627 QUA917627:QUD917627 RDW917627:RDZ917627 RNS917627:RNV917627 RXO917627:RXR917627 SHK917627:SHN917627 SRG917627:SRJ917627 TBC917627:TBF917627 TKY917627:TLB917627 TUU917627:TUX917627 UEQ917627:UET917627 UOM917627:UOP917627 UYI917627:UYL917627 VIE917627:VIH917627 VSA917627:VSD917627 WBW917627:WBZ917627 WLS917627:WLV917627 WVO917627:WVR917627 G983163:J983163 JC983163:JF983163 SY983163:TB983163 ACU983163:ACX983163 AMQ983163:AMT983163 AWM983163:AWP983163 BGI983163:BGL983163 BQE983163:BQH983163 CAA983163:CAD983163 CJW983163:CJZ983163 CTS983163:CTV983163 DDO983163:DDR983163 DNK983163:DNN983163 DXG983163:DXJ983163 EHC983163:EHF983163 EQY983163:ERB983163 FAU983163:FAX983163 FKQ983163:FKT983163 FUM983163:FUP983163 GEI983163:GEL983163 GOE983163:GOH983163 GYA983163:GYD983163 HHW983163:HHZ983163 HRS983163:HRV983163 IBO983163:IBR983163 ILK983163:ILN983163 IVG983163:IVJ983163 JFC983163:JFF983163 JOY983163:JPB983163 JYU983163:JYX983163 KIQ983163:KIT983163 KSM983163:KSP983163 LCI983163:LCL983163 LME983163:LMH983163 LWA983163:LWD983163 MFW983163:MFZ983163 MPS983163:MPV983163 MZO983163:MZR983163 NJK983163:NJN983163 NTG983163:NTJ983163 ODC983163:ODF983163 OMY983163:ONB983163 OWU983163:OWX983163 PGQ983163:PGT983163 PQM983163:PQP983163 QAI983163:QAL983163 QKE983163:QKH983163 QUA983163:QUD983163 RDW983163:RDZ983163 RNS983163:RNV983163 RXO983163:RXR983163 SHK983163:SHN983163 SRG983163:SRJ983163 TBC983163:TBF983163 TKY983163:TLB983163 TUU983163:TUX983163 UEQ983163:UET983163 UOM983163:UOP983163 UYI983163:UYL983163 VIE983163:VIH983163 VSA983163:VSD983163 WBW983163:WBZ983163 WLS983163:WLV983163 WVO983163:WVR983163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39:J139 JC139:JF139 SY139:TB139 ACU139:ACX139 AMQ139:AMT139 AWM139:AWP139 BGI139:BGL139 BQE139:BQH139 CAA139:CAD139 CJW139:CJZ139 CTS139:CTV139 DDO139:DDR139 DNK139:DNN139 DXG139:DXJ139 EHC139:EHF139 EQY139:ERB139 FAU139:FAX139 FKQ139:FKT139 FUM139:FUP139 GEI139:GEL139 GOE139:GOH139 GYA139:GYD139 HHW139:HHZ139 HRS139:HRV139 IBO139:IBR139 ILK139:ILN139 IVG139:IVJ139 JFC139:JFF139 JOY139:JPB139 JYU139:JYX139 KIQ139:KIT139 KSM139:KSP139 LCI139:LCL139 LME139:LMH139 LWA139:LWD139 MFW139:MFZ139 MPS139:MPV139 MZO139:MZR139 NJK139:NJN139 NTG139:NTJ139 ODC139:ODF139 OMY139:ONB139 OWU139:OWX139 PGQ139:PGT139 PQM139:PQP139 QAI139:QAL139 QKE139:QKH139 QUA139:QUD139 RDW139:RDZ139 RNS139:RNV139 RXO139:RXR139 SHK139:SHN139 SRG139:SRJ139 TBC139:TBF139 TKY139:TLB139 TUU139:TUX139 UEQ139:UET139 UOM139:UOP139 UYI139:UYL139 VIE139:VIH139 VSA139:VSD139 WBW139:WBZ139 WLS139:WLV139 WVO139:WVR139 G65675:J65675 JC65675:JF65675 SY65675:TB65675 ACU65675:ACX65675 AMQ65675:AMT65675 AWM65675:AWP65675 BGI65675:BGL65675 BQE65675:BQH65675 CAA65675:CAD65675 CJW65675:CJZ65675 CTS65675:CTV65675 DDO65675:DDR65675 DNK65675:DNN65675 DXG65675:DXJ65675 EHC65675:EHF65675 EQY65675:ERB65675 FAU65675:FAX65675 FKQ65675:FKT65675 FUM65675:FUP65675 GEI65675:GEL65675 GOE65675:GOH65675 GYA65675:GYD65675 HHW65675:HHZ65675 HRS65675:HRV65675 IBO65675:IBR65675 ILK65675:ILN65675 IVG65675:IVJ65675 JFC65675:JFF65675 JOY65675:JPB65675 JYU65675:JYX65675 KIQ65675:KIT65675 KSM65675:KSP65675 LCI65675:LCL65675 LME65675:LMH65675 LWA65675:LWD65675 MFW65675:MFZ65675 MPS65675:MPV65675 MZO65675:MZR65675 NJK65675:NJN65675 NTG65675:NTJ65675 ODC65675:ODF65675 OMY65675:ONB65675 OWU65675:OWX65675 PGQ65675:PGT65675 PQM65675:PQP65675 QAI65675:QAL65675 QKE65675:QKH65675 QUA65675:QUD65675 RDW65675:RDZ65675 RNS65675:RNV65675 RXO65675:RXR65675 SHK65675:SHN65675 SRG65675:SRJ65675 TBC65675:TBF65675 TKY65675:TLB65675 TUU65675:TUX65675 UEQ65675:UET65675 UOM65675:UOP65675 UYI65675:UYL65675 VIE65675:VIH65675 VSA65675:VSD65675 WBW65675:WBZ65675 WLS65675:WLV65675 WVO65675:WVR65675 G131211:J131211 JC131211:JF131211 SY131211:TB131211 ACU131211:ACX131211 AMQ131211:AMT131211 AWM131211:AWP131211 BGI131211:BGL131211 BQE131211:BQH131211 CAA131211:CAD131211 CJW131211:CJZ131211 CTS131211:CTV131211 DDO131211:DDR131211 DNK131211:DNN131211 DXG131211:DXJ131211 EHC131211:EHF131211 EQY131211:ERB131211 FAU131211:FAX131211 FKQ131211:FKT131211 FUM131211:FUP131211 GEI131211:GEL131211 GOE131211:GOH131211 GYA131211:GYD131211 HHW131211:HHZ131211 HRS131211:HRV131211 IBO131211:IBR131211 ILK131211:ILN131211 IVG131211:IVJ131211 JFC131211:JFF131211 JOY131211:JPB131211 JYU131211:JYX131211 KIQ131211:KIT131211 KSM131211:KSP131211 LCI131211:LCL131211 LME131211:LMH131211 LWA131211:LWD131211 MFW131211:MFZ131211 MPS131211:MPV131211 MZO131211:MZR131211 NJK131211:NJN131211 NTG131211:NTJ131211 ODC131211:ODF131211 OMY131211:ONB131211 OWU131211:OWX131211 PGQ131211:PGT131211 PQM131211:PQP131211 QAI131211:QAL131211 QKE131211:QKH131211 QUA131211:QUD131211 RDW131211:RDZ131211 RNS131211:RNV131211 RXO131211:RXR131211 SHK131211:SHN131211 SRG131211:SRJ131211 TBC131211:TBF131211 TKY131211:TLB131211 TUU131211:TUX131211 UEQ131211:UET131211 UOM131211:UOP131211 UYI131211:UYL131211 VIE131211:VIH131211 VSA131211:VSD131211 WBW131211:WBZ131211 WLS131211:WLV131211 WVO131211:WVR131211 G196747:J196747 JC196747:JF196747 SY196747:TB196747 ACU196747:ACX196747 AMQ196747:AMT196747 AWM196747:AWP196747 BGI196747:BGL196747 BQE196747:BQH196747 CAA196747:CAD196747 CJW196747:CJZ196747 CTS196747:CTV196747 DDO196747:DDR196747 DNK196747:DNN196747 DXG196747:DXJ196747 EHC196747:EHF196747 EQY196747:ERB196747 FAU196747:FAX196747 FKQ196747:FKT196747 FUM196747:FUP196747 GEI196747:GEL196747 GOE196747:GOH196747 GYA196747:GYD196747 HHW196747:HHZ196747 HRS196747:HRV196747 IBO196747:IBR196747 ILK196747:ILN196747 IVG196747:IVJ196747 JFC196747:JFF196747 JOY196747:JPB196747 JYU196747:JYX196747 KIQ196747:KIT196747 KSM196747:KSP196747 LCI196747:LCL196747 LME196747:LMH196747 LWA196747:LWD196747 MFW196747:MFZ196747 MPS196747:MPV196747 MZO196747:MZR196747 NJK196747:NJN196747 NTG196747:NTJ196747 ODC196747:ODF196747 OMY196747:ONB196747 OWU196747:OWX196747 PGQ196747:PGT196747 PQM196747:PQP196747 QAI196747:QAL196747 QKE196747:QKH196747 QUA196747:QUD196747 RDW196747:RDZ196747 RNS196747:RNV196747 RXO196747:RXR196747 SHK196747:SHN196747 SRG196747:SRJ196747 TBC196747:TBF196747 TKY196747:TLB196747 TUU196747:TUX196747 UEQ196747:UET196747 UOM196747:UOP196747 UYI196747:UYL196747 VIE196747:VIH196747 VSA196747:VSD196747 WBW196747:WBZ196747 WLS196747:WLV196747 WVO196747:WVR196747 G262283:J262283 JC262283:JF262283 SY262283:TB262283 ACU262283:ACX262283 AMQ262283:AMT262283 AWM262283:AWP262283 BGI262283:BGL262283 BQE262283:BQH262283 CAA262283:CAD262283 CJW262283:CJZ262283 CTS262283:CTV262283 DDO262283:DDR262283 DNK262283:DNN262283 DXG262283:DXJ262283 EHC262283:EHF262283 EQY262283:ERB262283 FAU262283:FAX262283 FKQ262283:FKT262283 FUM262283:FUP262283 GEI262283:GEL262283 GOE262283:GOH262283 GYA262283:GYD262283 HHW262283:HHZ262283 HRS262283:HRV262283 IBO262283:IBR262283 ILK262283:ILN262283 IVG262283:IVJ262283 JFC262283:JFF262283 JOY262283:JPB262283 JYU262283:JYX262283 KIQ262283:KIT262283 KSM262283:KSP262283 LCI262283:LCL262283 LME262283:LMH262283 LWA262283:LWD262283 MFW262283:MFZ262283 MPS262283:MPV262283 MZO262283:MZR262283 NJK262283:NJN262283 NTG262283:NTJ262283 ODC262283:ODF262283 OMY262283:ONB262283 OWU262283:OWX262283 PGQ262283:PGT262283 PQM262283:PQP262283 QAI262283:QAL262283 QKE262283:QKH262283 QUA262283:QUD262283 RDW262283:RDZ262283 RNS262283:RNV262283 RXO262283:RXR262283 SHK262283:SHN262283 SRG262283:SRJ262283 TBC262283:TBF262283 TKY262283:TLB262283 TUU262283:TUX262283 UEQ262283:UET262283 UOM262283:UOP262283 UYI262283:UYL262283 VIE262283:VIH262283 VSA262283:VSD262283 WBW262283:WBZ262283 WLS262283:WLV262283 WVO262283:WVR262283 G327819:J327819 JC327819:JF327819 SY327819:TB327819 ACU327819:ACX327819 AMQ327819:AMT327819 AWM327819:AWP327819 BGI327819:BGL327819 BQE327819:BQH327819 CAA327819:CAD327819 CJW327819:CJZ327819 CTS327819:CTV327819 DDO327819:DDR327819 DNK327819:DNN327819 DXG327819:DXJ327819 EHC327819:EHF327819 EQY327819:ERB327819 FAU327819:FAX327819 FKQ327819:FKT327819 FUM327819:FUP327819 GEI327819:GEL327819 GOE327819:GOH327819 GYA327819:GYD327819 HHW327819:HHZ327819 HRS327819:HRV327819 IBO327819:IBR327819 ILK327819:ILN327819 IVG327819:IVJ327819 JFC327819:JFF327819 JOY327819:JPB327819 JYU327819:JYX327819 KIQ327819:KIT327819 KSM327819:KSP327819 LCI327819:LCL327819 LME327819:LMH327819 LWA327819:LWD327819 MFW327819:MFZ327819 MPS327819:MPV327819 MZO327819:MZR327819 NJK327819:NJN327819 NTG327819:NTJ327819 ODC327819:ODF327819 OMY327819:ONB327819 OWU327819:OWX327819 PGQ327819:PGT327819 PQM327819:PQP327819 QAI327819:QAL327819 QKE327819:QKH327819 QUA327819:QUD327819 RDW327819:RDZ327819 RNS327819:RNV327819 RXO327819:RXR327819 SHK327819:SHN327819 SRG327819:SRJ327819 TBC327819:TBF327819 TKY327819:TLB327819 TUU327819:TUX327819 UEQ327819:UET327819 UOM327819:UOP327819 UYI327819:UYL327819 VIE327819:VIH327819 VSA327819:VSD327819 WBW327819:WBZ327819 WLS327819:WLV327819 WVO327819:WVR327819 G393355:J393355 JC393355:JF393355 SY393355:TB393355 ACU393355:ACX393355 AMQ393355:AMT393355 AWM393355:AWP393355 BGI393355:BGL393355 BQE393355:BQH393355 CAA393355:CAD393355 CJW393355:CJZ393355 CTS393355:CTV393355 DDO393355:DDR393355 DNK393355:DNN393355 DXG393355:DXJ393355 EHC393355:EHF393355 EQY393355:ERB393355 FAU393355:FAX393355 FKQ393355:FKT393355 FUM393355:FUP393355 GEI393355:GEL393355 GOE393355:GOH393355 GYA393355:GYD393355 HHW393355:HHZ393355 HRS393355:HRV393355 IBO393355:IBR393355 ILK393355:ILN393355 IVG393355:IVJ393355 JFC393355:JFF393355 JOY393355:JPB393355 JYU393355:JYX393355 KIQ393355:KIT393355 KSM393355:KSP393355 LCI393355:LCL393355 LME393355:LMH393355 LWA393355:LWD393355 MFW393355:MFZ393355 MPS393355:MPV393355 MZO393355:MZR393355 NJK393355:NJN393355 NTG393355:NTJ393355 ODC393355:ODF393355 OMY393355:ONB393355 OWU393355:OWX393355 PGQ393355:PGT393355 PQM393355:PQP393355 QAI393355:QAL393355 QKE393355:QKH393355 QUA393355:QUD393355 RDW393355:RDZ393355 RNS393355:RNV393355 RXO393355:RXR393355 SHK393355:SHN393355 SRG393355:SRJ393355 TBC393355:TBF393355 TKY393355:TLB393355 TUU393355:TUX393355 UEQ393355:UET393355 UOM393355:UOP393355 UYI393355:UYL393355 VIE393355:VIH393355 VSA393355:VSD393355 WBW393355:WBZ393355 WLS393355:WLV393355 WVO393355:WVR393355 G458891:J458891 JC458891:JF458891 SY458891:TB458891 ACU458891:ACX458891 AMQ458891:AMT458891 AWM458891:AWP458891 BGI458891:BGL458891 BQE458891:BQH458891 CAA458891:CAD458891 CJW458891:CJZ458891 CTS458891:CTV458891 DDO458891:DDR458891 DNK458891:DNN458891 DXG458891:DXJ458891 EHC458891:EHF458891 EQY458891:ERB458891 FAU458891:FAX458891 FKQ458891:FKT458891 FUM458891:FUP458891 GEI458891:GEL458891 GOE458891:GOH458891 GYA458891:GYD458891 HHW458891:HHZ458891 HRS458891:HRV458891 IBO458891:IBR458891 ILK458891:ILN458891 IVG458891:IVJ458891 JFC458891:JFF458891 JOY458891:JPB458891 JYU458891:JYX458891 KIQ458891:KIT458891 KSM458891:KSP458891 LCI458891:LCL458891 LME458891:LMH458891 LWA458891:LWD458891 MFW458891:MFZ458891 MPS458891:MPV458891 MZO458891:MZR458891 NJK458891:NJN458891 NTG458891:NTJ458891 ODC458891:ODF458891 OMY458891:ONB458891 OWU458891:OWX458891 PGQ458891:PGT458891 PQM458891:PQP458891 QAI458891:QAL458891 QKE458891:QKH458891 QUA458891:QUD458891 RDW458891:RDZ458891 RNS458891:RNV458891 RXO458891:RXR458891 SHK458891:SHN458891 SRG458891:SRJ458891 TBC458891:TBF458891 TKY458891:TLB458891 TUU458891:TUX458891 UEQ458891:UET458891 UOM458891:UOP458891 UYI458891:UYL458891 VIE458891:VIH458891 VSA458891:VSD458891 WBW458891:WBZ458891 WLS458891:WLV458891 WVO458891:WVR458891 G524427:J524427 JC524427:JF524427 SY524427:TB524427 ACU524427:ACX524427 AMQ524427:AMT524427 AWM524427:AWP524427 BGI524427:BGL524427 BQE524427:BQH524427 CAA524427:CAD524427 CJW524427:CJZ524427 CTS524427:CTV524427 DDO524427:DDR524427 DNK524427:DNN524427 DXG524427:DXJ524427 EHC524427:EHF524427 EQY524427:ERB524427 FAU524427:FAX524427 FKQ524427:FKT524427 FUM524427:FUP524427 GEI524427:GEL524427 GOE524427:GOH524427 GYA524427:GYD524427 HHW524427:HHZ524427 HRS524427:HRV524427 IBO524427:IBR524427 ILK524427:ILN524427 IVG524427:IVJ524427 JFC524427:JFF524427 JOY524427:JPB524427 JYU524427:JYX524427 KIQ524427:KIT524427 KSM524427:KSP524427 LCI524427:LCL524427 LME524427:LMH524427 LWA524427:LWD524427 MFW524427:MFZ524427 MPS524427:MPV524427 MZO524427:MZR524427 NJK524427:NJN524427 NTG524427:NTJ524427 ODC524427:ODF524427 OMY524427:ONB524427 OWU524427:OWX524427 PGQ524427:PGT524427 PQM524427:PQP524427 QAI524427:QAL524427 QKE524427:QKH524427 QUA524427:QUD524427 RDW524427:RDZ524427 RNS524427:RNV524427 RXO524427:RXR524427 SHK524427:SHN524427 SRG524427:SRJ524427 TBC524427:TBF524427 TKY524427:TLB524427 TUU524427:TUX524427 UEQ524427:UET524427 UOM524427:UOP524427 UYI524427:UYL524427 VIE524427:VIH524427 VSA524427:VSD524427 WBW524427:WBZ524427 WLS524427:WLV524427 WVO524427:WVR524427 G589963:J589963 JC589963:JF589963 SY589963:TB589963 ACU589963:ACX589963 AMQ589963:AMT589963 AWM589963:AWP589963 BGI589963:BGL589963 BQE589963:BQH589963 CAA589963:CAD589963 CJW589963:CJZ589963 CTS589963:CTV589963 DDO589963:DDR589963 DNK589963:DNN589963 DXG589963:DXJ589963 EHC589963:EHF589963 EQY589963:ERB589963 FAU589963:FAX589963 FKQ589963:FKT589963 FUM589963:FUP589963 GEI589963:GEL589963 GOE589963:GOH589963 GYA589963:GYD589963 HHW589963:HHZ589963 HRS589963:HRV589963 IBO589963:IBR589963 ILK589963:ILN589963 IVG589963:IVJ589963 JFC589963:JFF589963 JOY589963:JPB589963 JYU589963:JYX589963 KIQ589963:KIT589963 KSM589963:KSP589963 LCI589963:LCL589963 LME589963:LMH589963 LWA589963:LWD589963 MFW589963:MFZ589963 MPS589963:MPV589963 MZO589963:MZR589963 NJK589963:NJN589963 NTG589963:NTJ589963 ODC589963:ODF589963 OMY589963:ONB589963 OWU589963:OWX589963 PGQ589963:PGT589963 PQM589963:PQP589963 QAI589963:QAL589963 QKE589963:QKH589963 QUA589963:QUD589963 RDW589963:RDZ589963 RNS589963:RNV589963 RXO589963:RXR589963 SHK589963:SHN589963 SRG589963:SRJ589963 TBC589963:TBF589963 TKY589963:TLB589963 TUU589963:TUX589963 UEQ589963:UET589963 UOM589963:UOP589963 UYI589963:UYL589963 VIE589963:VIH589963 VSA589963:VSD589963 WBW589963:WBZ589963 WLS589963:WLV589963 WVO589963:WVR589963 G655499:J655499 JC655499:JF655499 SY655499:TB655499 ACU655499:ACX655499 AMQ655499:AMT655499 AWM655499:AWP655499 BGI655499:BGL655499 BQE655499:BQH655499 CAA655499:CAD655499 CJW655499:CJZ655499 CTS655499:CTV655499 DDO655499:DDR655499 DNK655499:DNN655499 DXG655499:DXJ655499 EHC655499:EHF655499 EQY655499:ERB655499 FAU655499:FAX655499 FKQ655499:FKT655499 FUM655499:FUP655499 GEI655499:GEL655499 GOE655499:GOH655499 GYA655499:GYD655499 HHW655499:HHZ655499 HRS655499:HRV655499 IBO655499:IBR655499 ILK655499:ILN655499 IVG655499:IVJ655499 JFC655499:JFF655499 JOY655499:JPB655499 JYU655499:JYX655499 KIQ655499:KIT655499 KSM655499:KSP655499 LCI655499:LCL655499 LME655499:LMH655499 LWA655499:LWD655499 MFW655499:MFZ655499 MPS655499:MPV655499 MZO655499:MZR655499 NJK655499:NJN655499 NTG655499:NTJ655499 ODC655499:ODF655499 OMY655499:ONB655499 OWU655499:OWX655499 PGQ655499:PGT655499 PQM655499:PQP655499 QAI655499:QAL655499 QKE655499:QKH655499 QUA655499:QUD655499 RDW655499:RDZ655499 RNS655499:RNV655499 RXO655499:RXR655499 SHK655499:SHN655499 SRG655499:SRJ655499 TBC655499:TBF655499 TKY655499:TLB655499 TUU655499:TUX655499 UEQ655499:UET655499 UOM655499:UOP655499 UYI655499:UYL655499 VIE655499:VIH655499 VSA655499:VSD655499 WBW655499:WBZ655499 WLS655499:WLV655499 WVO655499:WVR655499 G721035:J721035 JC721035:JF721035 SY721035:TB721035 ACU721035:ACX721035 AMQ721035:AMT721035 AWM721035:AWP721035 BGI721035:BGL721035 BQE721035:BQH721035 CAA721035:CAD721035 CJW721035:CJZ721035 CTS721035:CTV721035 DDO721035:DDR721035 DNK721035:DNN721035 DXG721035:DXJ721035 EHC721035:EHF721035 EQY721035:ERB721035 FAU721035:FAX721035 FKQ721035:FKT721035 FUM721035:FUP721035 GEI721035:GEL721035 GOE721035:GOH721035 GYA721035:GYD721035 HHW721035:HHZ721035 HRS721035:HRV721035 IBO721035:IBR721035 ILK721035:ILN721035 IVG721035:IVJ721035 JFC721035:JFF721035 JOY721035:JPB721035 JYU721035:JYX721035 KIQ721035:KIT721035 KSM721035:KSP721035 LCI721035:LCL721035 LME721035:LMH721035 LWA721035:LWD721035 MFW721035:MFZ721035 MPS721035:MPV721035 MZO721035:MZR721035 NJK721035:NJN721035 NTG721035:NTJ721035 ODC721035:ODF721035 OMY721035:ONB721035 OWU721035:OWX721035 PGQ721035:PGT721035 PQM721035:PQP721035 QAI721035:QAL721035 QKE721035:QKH721035 QUA721035:QUD721035 RDW721035:RDZ721035 RNS721035:RNV721035 RXO721035:RXR721035 SHK721035:SHN721035 SRG721035:SRJ721035 TBC721035:TBF721035 TKY721035:TLB721035 TUU721035:TUX721035 UEQ721035:UET721035 UOM721035:UOP721035 UYI721035:UYL721035 VIE721035:VIH721035 VSA721035:VSD721035 WBW721035:WBZ721035 WLS721035:WLV721035 WVO721035:WVR721035 G786571:J786571 JC786571:JF786571 SY786571:TB786571 ACU786571:ACX786571 AMQ786571:AMT786571 AWM786571:AWP786571 BGI786571:BGL786571 BQE786571:BQH786571 CAA786571:CAD786571 CJW786571:CJZ786571 CTS786571:CTV786571 DDO786571:DDR786571 DNK786571:DNN786571 DXG786571:DXJ786571 EHC786571:EHF786571 EQY786571:ERB786571 FAU786571:FAX786571 FKQ786571:FKT786571 FUM786571:FUP786571 GEI786571:GEL786571 GOE786571:GOH786571 GYA786571:GYD786571 HHW786571:HHZ786571 HRS786571:HRV786571 IBO786571:IBR786571 ILK786571:ILN786571 IVG786571:IVJ786571 JFC786571:JFF786571 JOY786571:JPB786571 JYU786571:JYX786571 KIQ786571:KIT786571 KSM786571:KSP786571 LCI786571:LCL786571 LME786571:LMH786571 LWA786571:LWD786571 MFW786571:MFZ786571 MPS786571:MPV786571 MZO786571:MZR786571 NJK786571:NJN786571 NTG786571:NTJ786571 ODC786571:ODF786571 OMY786571:ONB786571 OWU786571:OWX786571 PGQ786571:PGT786571 PQM786571:PQP786571 QAI786571:QAL786571 QKE786571:QKH786571 QUA786571:QUD786571 RDW786571:RDZ786571 RNS786571:RNV786571 RXO786571:RXR786571 SHK786571:SHN786571 SRG786571:SRJ786571 TBC786571:TBF786571 TKY786571:TLB786571 TUU786571:TUX786571 UEQ786571:UET786571 UOM786571:UOP786571 UYI786571:UYL786571 VIE786571:VIH786571 VSA786571:VSD786571 WBW786571:WBZ786571 WLS786571:WLV786571 WVO786571:WVR786571 G852107:J852107 JC852107:JF852107 SY852107:TB852107 ACU852107:ACX852107 AMQ852107:AMT852107 AWM852107:AWP852107 BGI852107:BGL852107 BQE852107:BQH852107 CAA852107:CAD852107 CJW852107:CJZ852107 CTS852107:CTV852107 DDO852107:DDR852107 DNK852107:DNN852107 DXG852107:DXJ852107 EHC852107:EHF852107 EQY852107:ERB852107 FAU852107:FAX852107 FKQ852107:FKT852107 FUM852107:FUP852107 GEI852107:GEL852107 GOE852107:GOH852107 GYA852107:GYD852107 HHW852107:HHZ852107 HRS852107:HRV852107 IBO852107:IBR852107 ILK852107:ILN852107 IVG852107:IVJ852107 JFC852107:JFF852107 JOY852107:JPB852107 JYU852107:JYX852107 KIQ852107:KIT852107 KSM852107:KSP852107 LCI852107:LCL852107 LME852107:LMH852107 LWA852107:LWD852107 MFW852107:MFZ852107 MPS852107:MPV852107 MZO852107:MZR852107 NJK852107:NJN852107 NTG852107:NTJ852107 ODC852107:ODF852107 OMY852107:ONB852107 OWU852107:OWX852107 PGQ852107:PGT852107 PQM852107:PQP852107 QAI852107:QAL852107 QKE852107:QKH852107 QUA852107:QUD852107 RDW852107:RDZ852107 RNS852107:RNV852107 RXO852107:RXR852107 SHK852107:SHN852107 SRG852107:SRJ852107 TBC852107:TBF852107 TKY852107:TLB852107 TUU852107:TUX852107 UEQ852107:UET852107 UOM852107:UOP852107 UYI852107:UYL852107 VIE852107:VIH852107 VSA852107:VSD852107 WBW852107:WBZ852107 WLS852107:WLV852107 WVO852107:WVR852107 G917643:J917643 JC917643:JF917643 SY917643:TB917643 ACU917643:ACX917643 AMQ917643:AMT917643 AWM917643:AWP917643 BGI917643:BGL917643 BQE917643:BQH917643 CAA917643:CAD917643 CJW917643:CJZ917643 CTS917643:CTV917643 DDO917643:DDR917643 DNK917643:DNN917643 DXG917643:DXJ917643 EHC917643:EHF917643 EQY917643:ERB917643 FAU917643:FAX917643 FKQ917643:FKT917643 FUM917643:FUP917643 GEI917643:GEL917643 GOE917643:GOH917643 GYA917643:GYD917643 HHW917643:HHZ917643 HRS917643:HRV917643 IBO917643:IBR917643 ILK917643:ILN917643 IVG917643:IVJ917643 JFC917643:JFF917643 JOY917643:JPB917643 JYU917643:JYX917643 KIQ917643:KIT917643 KSM917643:KSP917643 LCI917643:LCL917643 LME917643:LMH917643 LWA917643:LWD917643 MFW917643:MFZ917643 MPS917643:MPV917643 MZO917643:MZR917643 NJK917643:NJN917643 NTG917643:NTJ917643 ODC917643:ODF917643 OMY917643:ONB917643 OWU917643:OWX917643 PGQ917643:PGT917643 PQM917643:PQP917643 QAI917643:QAL917643 QKE917643:QKH917643 QUA917643:QUD917643 RDW917643:RDZ917643 RNS917643:RNV917643 RXO917643:RXR917643 SHK917643:SHN917643 SRG917643:SRJ917643 TBC917643:TBF917643 TKY917643:TLB917643 TUU917643:TUX917643 UEQ917643:UET917643 UOM917643:UOP917643 UYI917643:UYL917643 VIE917643:VIH917643 VSA917643:VSD917643 WBW917643:WBZ917643 WLS917643:WLV917643 WVO917643:WVR917643 G983179:J983179 JC983179:JF983179 SY983179:TB983179 ACU983179:ACX983179 AMQ983179:AMT983179 AWM983179:AWP983179 BGI983179:BGL983179 BQE983179:BQH983179 CAA983179:CAD983179 CJW983179:CJZ983179 CTS983179:CTV983179 DDO983179:DDR983179 DNK983179:DNN983179 DXG983179:DXJ983179 EHC983179:EHF983179 EQY983179:ERB983179 FAU983179:FAX983179 FKQ983179:FKT983179 FUM983179:FUP983179 GEI983179:GEL983179 GOE983179:GOH983179 GYA983179:GYD983179 HHW983179:HHZ983179 HRS983179:HRV983179 IBO983179:IBR983179 ILK983179:ILN983179 IVG983179:IVJ983179 JFC983179:JFF983179 JOY983179:JPB983179 JYU983179:JYX983179 KIQ983179:KIT983179 KSM983179:KSP983179 LCI983179:LCL983179 LME983179:LMH983179 LWA983179:LWD983179 MFW983179:MFZ983179 MPS983179:MPV983179 MZO983179:MZR983179 NJK983179:NJN983179 NTG983179:NTJ983179 ODC983179:ODF983179 OMY983179:ONB983179 OWU983179:OWX983179 PGQ983179:PGT983179 PQM983179:PQP983179 QAI983179:QAL983179 QKE983179:QKH983179 QUA983179:QUD983179 RDW983179:RDZ983179 RNS983179:RNV983179 RXO983179:RXR983179 SHK983179:SHN983179 SRG983179:SRJ983179 TBC983179:TBF983179 TKY983179:TLB983179 TUU983179:TUX983179 UEQ983179:UET983179 UOM983179:UOP983179 UYI983179:UYL983179 VIE983179:VIH983179 VSA983179:VSD983179 WBW983179:WBZ983179 WLS983179:WLV983179 WVO983179:WVR983179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L150"/>
  <sheetViews>
    <sheetView topLeftCell="C117" workbookViewId="0">
      <selection activeCell="D9" sqref="D9:J9"/>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256" width="10.28515625" style="23"/>
    <col min="257" max="258" width="0" style="23" hidden="1" customWidth="1"/>
    <col min="259" max="259" width="9.85546875" style="23" customWidth="1"/>
    <col min="260" max="260" width="6.7109375" style="23" customWidth="1"/>
    <col min="261" max="261" width="60.7109375" style="23" customWidth="1"/>
    <col min="262" max="266" width="15.7109375" style="23" customWidth="1"/>
    <col min="267" max="268" width="2.7109375" style="23" customWidth="1"/>
    <col min="269" max="512" width="10.28515625" style="23"/>
    <col min="513" max="514" width="0" style="23" hidden="1" customWidth="1"/>
    <col min="515" max="515" width="9.85546875" style="23" customWidth="1"/>
    <col min="516" max="516" width="6.7109375" style="23" customWidth="1"/>
    <col min="517" max="517" width="60.7109375" style="23" customWidth="1"/>
    <col min="518" max="522" width="15.7109375" style="23" customWidth="1"/>
    <col min="523" max="524" width="2.7109375" style="23" customWidth="1"/>
    <col min="525" max="768" width="10.28515625" style="23"/>
    <col min="769" max="770" width="0" style="23" hidden="1" customWidth="1"/>
    <col min="771" max="771" width="9.85546875" style="23" customWidth="1"/>
    <col min="772" max="772" width="6.7109375" style="23" customWidth="1"/>
    <col min="773" max="773" width="60.7109375" style="23" customWidth="1"/>
    <col min="774" max="778" width="15.7109375" style="23" customWidth="1"/>
    <col min="779" max="780" width="2.7109375" style="23" customWidth="1"/>
    <col min="781" max="1024" width="10.28515625" style="23"/>
    <col min="1025" max="1026" width="0" style="23" hidden="1" customWidth="1"/>
    <col min="1027" max="1027" width="9.85546875" style="23" customWidth="1"/>
    <col min="1028" max="1028" width="6.7109375" style="23" customWidth="1"/>
    <col min="1029" max="1029" width="60.7109375" style="23" customWidth="1"/>
    <col min="1030" max="1034" width="15.7109375" style="23" customWidth="1"/>
    <col min="1035" max="1036" width="2.7109375" style="23" customWidth="1"/>
    <col min="1037" max="1280" width="10.28515625" style="23"/>
    <col min="1281" max="1282" width="0" style="23" hidden="1" customWidth="1"/>
    <col min="1283" max="1283" width="9.85546875" style="23" customWidth="1"/>
    <col min="1284" max="1284" width="6.7109375" style="23" customWidth="1"/>
    <col min="1285" max="1285" width="60.7109375" style="23" customWidth="1"/>
    <col min="1286" max="1290" width="15.7109375" style="23" customWidth="1"/>
    <col min="1291" max="1292" width="2.7109375" style="23" customWidth="1"/>
    <col min="1293" max="1536" width="10.28515625" style="23"/>
    <col min="1537" max="1538" width="0" style="23" hidden="1" customWidth="1"/>
    <col min="1539" max="1539" width="9.85546875" style="23" customWidth="1"/>
    <col min="1540" max="1540" width="6.7109375" style="23" customWidth="1"/>
    <col min="1541" max="1541" width="60.7109375" style="23" customWidth="1"/>
    <col min="1542" max="1546" width="15.7109375" style="23" customWidth="1"/>
    <col min="1547" max="1548" width="2.7109375" style="23" customWidth="1"/>
    <col min="1549" max="1792" width="10.28515625" style="23"/>
    <col min="1793" max="1794" width="0" style="23" hidden="1" customWidth="1"/>
    <col min="1795" max="1795" width="9.85546875" style="23" customWidth="1"/>
    <col min="1796" max="1796" width="6.7109375" style="23" customWidth="1"/>
    <col min="1797" max="1797" width="60.7109375" style="23" customWidth="1"/>
    <col min="1798" max="1802" width="15.7109375" style="23" customWidth="1"/>
    <col min="1803" max="1804" width="2.7109375" style="23" customWidth="1"/>
    <col min="1805" max="2048" width="10.28515625" style="23"/>
    <col min="2049" max="2050" width="0" style="23" hidden="1" customWidth="1"/>
    <col min="2051" max="2051" width="9.85546875" style="23" customWidth="1"/>
    <col min="2052" max="2052" width="6.7109375" style="23" customWidth="1"/>
    <col min="2053" max="2053" width="60.7109375" style="23" customWidth="1"/>
    <col min="2054" max="2058" width="15.7109375" style="23" customWidth="1"/>
    <col min="2059" max="2060" width="2.7109375" style="23" customWidth="1"/>
    <col min="2061" max="2304" width="10.28515625" style="23"/>
    <col min="2305" max="2306" width="0" style="23" hidden="1" customWidth="1"/>
    <col min="2307" max="2307" width="9.85546875" style="23" customWidth="1"/>
    <col min="2308" max="2308" width="6.7109375" style="23" customWidth="1"/>
    <col min="2309" max="2309" width="60.7109375" style="23" customWidth="1"/>
    <col min="2310" max="2314" width="15.7109375" style="23" customWidth="1"/>
    <col min="2315" max="2316" width="2.7109375" style="23" customWidth="1"/>
    <col min="2317" max="2560" width="10.28515625" style="23"/>
    <col min="2561" max="2562" width="0" style="23" hidden="1" customWidth="1"/>
    <col min="2563" max="2563" width="9.85546875" style="23" customWidth="1"/>
    <col min="2564" max="2564" width="6.7109375" style="23" customWidth="1"/>
    <col min="2565" max="2565" width="60.7109375" style="23" customWidth="1"/>
    <col min="2566" max="2570" width="15.7109375" style="23" customWidth="1"/>
    <col min="2571" max="2572" width="2.7109375" style="23" customWidth="1"/>
    <col min="2573" max="2816" width="10.28515625" style="23"/>
    <col min="2817" max="2818" width="0" style="23" hidden="1" customWidth="1"/>
    <col min="2819" max="2819" width="9.85546875" style="23" customWidth="1"/>
    <col min="2820" max="2820" width="6.7109375" style="23" customWidth="1"/>
    <col min="2821" max="2821" width="60.7109375" style="23" customWidth="1"/>
    <col min="2822" max="2826" width="15.7109375" style="23" customWidth="1"/>
    <col min="2827" max="2828" width="2.7109375" style="23" customWidth="1"/>
    <col min="2829" max="3072" width="10.28515625" style="23"/>
    <col min="3073" max="3074" width="0" style="23" hidden="1" customWidth="1"/>
    <col min="3075" max="3075" width="9.85546875" style="23" customWidth="1"/>
    <col min="3076" max="3076" width="6.7109375" style="23" customWidth="1"/>
    <col min="3077" max="3077" width="60.7109375" style="23" customWidth="1"/>
    <col min="3078" max="3082" width="15.7109375" style="23" customWidth="1"/>
    <col min="3083" max="3084" width="2.7109375" style="23" customWidth="1"/>
    <col min="3085" max="3328" width="10.28515625" style="23"/>
    <col min="3329" max="3330" width="0" style="23" hidden="1" customWidth="1"/>
    <col min="3331" max="3331" width="9.85546875" style="23" customWidth="1"/>
    <col min="3332" max="3332" width="6.7109375" style="23" customWidth="1"/>
    <col min="3333" max="3333" width="60.7109375" style="23" customWidth="1"/>
    <col min="3334" max="3338" width="15.7109375" style="23" customWidth="1"/>
    <col min="3339" max="3340" width="2.7109375" style="23" customWidth="1"/>
    <col min="3341" max="3584" width="10.28515625" style="23"/>
    <col min="3585" max="3586" width="0" style="23" hidden="1" customWidth="1"/>
    <col min="3587" max="3587" width="9.85546875" style="23" customWidth="1"/>
    <col min="3588" max="3588" width="6.7109375" style="23" customWidth="1"/>
    <col min="3589" max="3589" width="60.7109375" style="23" customWidth="1"/>
    <col min="3590" max="3594" width="15.7109375" style="23" customWidth="1"/>
    <col min="3595" max="3596" width="2.7109375" style="23" customWidth="1"/>
    <col min="3597" max="3840" width="10.28515625" style="23"/>
    <col min="3841" max="3842" width="0" style="23" hidden="1" customWidth="1"/>
    <col min="3843" max="3843" width="9.85546875" style="23" customWidth="1"/>
    <col min="3844" max="3844" width="6.7109375" style="23" customWidth="1"/>
    <col min="3845" max="3845" width="60.7109375" style="23" customWidth="1"/>
    <col min="3846" max="3850" width="15.7109375" style="23" customWidth="1"/>
    <col min="3851" max="3852" width="2.7109375" style="23" customWidth="1"/>
    <col min="3853" max="4096" width="10.28515625" style="23"/>
    <col min="4097" max="4098" width="0" style="23" hidden="1" customWidth="1"/>
    <col min="4099" max="4099" width="9.85546875" style="23" customWidth="1"/>
    <col min="4100" max="4100" width="6.7109375" style="23" customWidth="1"/>
    <col min="4101" max="4101" width="60.7109375" style="23" customWidth="1"/>
    <col min="4102" max="4106" width="15.7109375" style="23" customWidth="1"/>
    <col min="4107" max="4108" width="2.7109375" style="23" customWidth="1"/>
    <col min="4109" max="4352" width="10.28515625" style="23"/>
    <col min="4353" max="4354" width="0" style="23" hidden="1" customWidth="1"/>
    <col min="4355" max="4355" width="9.85546875" style="23" customWidth="1"/>
    <col min="4356" max="4356" width="6.7109375" style="23" customWidth="1"/>
    <col min="4357" max="4357" width="60.7109375" style="23" customWidth="1"/>
    <col min="4358" max="4362" width="15.7109375" style="23" customWidth="1"/>
    <col min="4363" max="4364" width="2.7109375" style="23" customWidth="1"/>
    <col min="4365" max="4608" width="10.28515625" style="23"/>
    <col min="4609" max="4610" width="0" style="23" hidden="1" customWidth="1"/>
    <col min="4611" max="4611" width="9.85546875" style="23" customWidth="1"/>
    <col min="4612" max="4612" width="6.7109375" style="23" customWidth="1"/>
    <col min="4613" max="4613" width="60.7109375" style="23" customWidth="1"/>
    <col min="4614" max="4618" width="15.7109375" style="23" customWidth="1"/>
    <col min="4619" max="4620" width="2.7109375" style="23" customWidth="1"/>
    <col min="4621" max="4864" width="10.28515625" style="23"/>
    <col min="4865" max="4866" width="0" style="23" hidden="1" customWidth="1"/>
    <col min="4867" max="4867" width="9.85546875" style="23" customWidth="1"/>
    <col min="4868" max="4868" width="6.7109375" style="23" customWidth="1"/>
    <col min="4869" max="4869" width="60.7109375" style="23" customWidth="1"/>
    <col min="4870" max="4874" width="15.7109375" style="23" customWidth="1"/>
    <col min="4875" max="4876" width="2.7109375" style="23" customWidth="1"/>
    <col min="4877" max="5120" width="10.28515625" style="23"/>
    <col min="5121" max="5122" width="0" style="23" hidden="1" customWidth="1"/>
    <col min="5123" max="5123" width="9.85546875" style="23" customWidth="1"/>
    <col min="5124" max="5124" width="6.7109375" style="23" customWidth="1"/>
    <col min="5125" max="5125" width="60.7109375" style="23" customWidth="1"/>
    <col min="5126" max="5130" width="15.7109375" style="23" customWidth="1"/>
    <col min="5131" max="5132" width="2.7109375" style="23" customWidth="1"/>
    <col min="5133" max="5376" width="10.28515625" style="23"/>
    <col min="5377" max="5378" width="0" style="23" hidden="1" customWidth="1"/>
    <col min="5379" max="5379" width="9.85546875" style="23" customWidth="1"/>
    <col min="5380" max="5380" width="6.7109375" style="23" customWidth="1"/>
    <col min="5381" max="5381" width="60.7109375" style="23" customWidth="1"/>
    <col min="5382" max="5386" width="15.7109375" style="23" customWidth="1"/>
    <col min="5387" max="5388" width="2.7109375" style="23" customWidth="1"/>
    <col min="5389" max="5632" width="10.28515625" style="23"/>
    <col min="5633" max="5634" width="0" style="23" hidden="1" customWidth="1"/>
    <col min="5635" max="5635" width="9.85546875" style="23" customWidth="1"/>
    <col min="5636" max="5636" width="6.7109375" style="23" customWidth="1"/>
    <col min="5637" max="5637" width="60.7109375" style="23" customWidth="1"/>
    <col min="5638" max="5642" width="15.7109375" style="23" customWidth="1"/>
    <col min="5643" max="5644" width="2.7109375" style="23" customWidth="1"/>
    <col min="5645" max="5888" width="10.28515625" style="23"/>
    <col min="5889" max="5890" width="0" style="23" hidden="1" customWidth="1"/>
    <col min="5891" max="5891" width="9.85546875" style="23" customWidth="1"/>
    <col min="5892" max="5892" width="6.7109375" style="23" customWidth="1"/>
    <col min="5893" max="5893" width="60.7109375" style="23" customWidth="1"/>
    <col min="5894" max="5898" width="15.7109375" style="23" customWidth="1"/>
    <col min="5899" max="5900" width="2.7109375" style="23" customWidth="1"/>
    <col min="5901" max="6144" width="10.28515625" style="23"/>
    <col min="6145" max="6146" width="0" style="23" hidden="1" customWidth="1"/>
    <col min="6147" max="6147" width="9.85546875" style="23" customWidth="1"/>
    <col min="6148" max="6148" width="6.7109375" style="23" customWidth="1"/>
    <col min="6149" max="6149" width="60.7109375" style="23" customWidth="1"/>
    <col min="6150" max="6154" width="15.7109375" style="23" customWidth="1"/>
    <col min="6155" max="6156" width="2.7109375" style="23" customWidth="1"/>
    <col min="6157" max="6400" width="10.28515625" style="23"/>
    <col min="6401" max="6402" width="0" style="23" hidden="1" customWidth="1"/>
    <col min="6403" max="6403" width="9.85546875" style="23" customWidth="1"/>
    <col min="6404" max="6404" width="6.7109375" style="23" customWidth="1"/>
    <col min="6405" max="6405" width="60.7109375" style="23" customWidth="1"/>
    <col min="6406" max="6410" width="15.7109375" style="23" customWidth="1"/>
    <col min="6411" max="6412" width="2.7109375" style="23" customWidth="1"/>
    <col min="6413" max="6656" width="10.28515625" style="23"/>
    <col min="6657" max="6658" width="0" style="23" hidden="1" customWidth="1"/>
    <col min="6659" max="6659" width="9.85546875" style="23" customWidth="1"/>
    <col min="6660" max="6660" width="6.7109375" style="23" customWidth="1"/>
    <col min="6661" max="6661" width="60.7109375" style="23" customWidth="1"/>
    <col min="6662" max="6666" width="15.7109375" style="23" customWidth="1"/>
    <col min="6667" max="6668" width="2.7109375" style="23" customWidth="1"/>
    <col min="6669" max="6912" width="10.28515625" style="23"/>
    <col min="6913" max="6914" width="0" style="23" hidden="1" customWidth="1"/>
    <col min="6915" max="6915" width="9.85546875" style="23" customWidth="1"/>
    <col min="6916" max="6916" width="6.7109375" style="23" customWidth="1"/>
    <col min="6917" max="6917" width="60.7109375" style="23" customWidth="1"/>
    <col min="6918" max="6922" width="15.7109375" style="23" customWidth="1"/>
    <col min="6923" max="6924" width="2.7109375" style="23" customWidth="1"/>
    <col min="6925" max="7168" width="10.28515625" style="23"/>
    <col min="7169" max="7170" width="0" style="23" hidden="1" customWidth="1"/>
    <col min="7171" max="7171" width="9.85546875" style="23" customWidth="1"/>
    <col min="7172" max="7172" width="6.7109375" style="23" customWidth="1"/>
    <col min="7173" max="7173" width="60.7109375" style="23" customWidth="1"/>
    <col min="7174" max="7178" width="15.7109375" style="23" customWidth="1"/>
    <col min="7179" max="7180" width="2.7109375" style="23" customWidth="1"/>
    <col min="7181" max="7424" width="10.28515625" style="23"/>
    <col min="7425" max="7426" width="0" style="23" hidden="1" customWidth="1"/>
    <col min="7427" max="7427" width="9.85546875" style="23" customWidth="1"/>
    <col min="7428" max="7428" width="6.7109375" style="23" customWidth="1"/>
    <col min="7429" max="7429" width="60.7109375" style="23" customWidth="1"/>
    <col min="7430" max="7434" width="15.7109375" style="23" customWidth="1"/>
    <col min="7435" max="7436" width="2.7109375" style="23" customWidth="1"/>
    <col min="7437" max="7680" width="10.28515625" style="23"/>
    <col min="7681" max="7682" width="0" style="23" hidden="1" customWidth="1"/>
    <col min="7683" max="7683" width="9.85546875" style="23" customWidth="1"/>
    <col min="7684" max="7684" width="6.7109375" style="23" customWidth="1"/>
    <col min="7685" max="7685" width="60.7109375" style="23" customWidth="1"/>
    <col min="7686" max="7690" width="15.7109375" style="23" customWidth="1"/>
    <col min="7691" max="7692" width="2.7109375" style="23" customWidth="1"/>
    <col min="7693" max="7936" width="10.28515625" style="23"/>
    <col min="7937" max="7938" width="0" style="23" hidden="1" customWidth="1"/>
    <col min="7939" max="7939" width="9.85546875" style="23" customWidth="1"/>
    <col min="7940" max="7940" width="6.7109375" style="23" customWidth="1"/>
    <col min="7941" max="7941" width="60.7109375" style="23" customWidth="1"/>
    <col min="7942" max="7946" width="15.7109375" style="23" customWidth="1"/>
    <col min="7947" max="7948" width="2.7109375" style="23" customWidth="1"/>
    <col min="7949" max="8192" width="10.28515625" style="23"/>
    <col min="8193" max="8194" width="0" style="23" hidden="1" customWidth="1"/>
    <col min="8195" max="8195" width="9.85546875" style="23" customWidth="1"/>
    <col min="8196" max="8196" width="6.7109375" style="23" customWidth="1"/>
    <col min="8197" max="8197" width="60.7109375" style="23" customWidth="1"/>
    <col min="8198" max="8202" width="15.7109375" style="23" customWidth="1"/>
    <col min="8203" max="8204" width="2.7109375" style="23" customWidth="1"/>
    <col min="8205" max="8448" width="10.28515625" style="23"/>
    <col min="8449" max="8450" width="0" style="23" hidden="1" customWidth="1"/>
    <col min="8451" max="8451" width="9.85546875" style="23" customWidth="1"/>
    <col min="8452" max="8452" width="6.7109375" style="23" customWidth="1"/>
    <col min="8453" max="8453" width="60.7109375" style="23" customWidth="1"/>
    <col min="8454" max="8458" width="15.7109375" style="23" customWidth="1"/>
    <col min="8459" max="8460" width="2.7109375" style="23" customWidth="1"/>
    <col min="8461" max="8704" width="10.28515625" style="23"/>
    <col min="8705" max="8706" width="0" style="23" hidden="1" customWidth="1"/>
    <col min="8707" max="8707" width="9.85546875" style="23" customWidth="1"/>
    <col min="8708" max="8708" width="6.7109375" style="23" customWidth="1"/>
    <col min="8709" max="8709" width="60.7109375" style="23" customWidth="1"/>
    <col min="8710" max="8714" width="15.7109375" style="23" customWidth="1"/>
    <col min="8715" max="8716" width="2.7109375" style="23" customWidth="1"/>
    <col min="8717" max="8960" width="10.28515625" style="23"/>
    <col min="8961" max="8962" width="0" style="23" hidden="1" customWidth="1"/>
    <col min="8963" max="8963" width="9.85546875" style="23" customWidth="1"/>
    <col min="8964" max="8964" width="6.7109375" style="23" customWidth="1"/>
    <col min="8965" max="8965" width="60.7109375" style="23" customWidth="1"/>
    <col min="8966" max="8970" width="15.7109375" style="23" customWidth="1"/>
    <col min="8971" max="8972" width="2.7109375" style="23" customWidth="1"/>
    <col min="8973" max="9216" width="10.28515625" style="23"/>
    <col min="9217" max="9218" width="0" style="23" hidden="1" customWidth="1"/>
    <col min="9219" max="9219" width="9.85546875" style="23" customWidth="1"/>
    <col min="9220" max="9220" width="6.7109375" style="23" customWidth="1"/>
    <col min="9221" max="9221" width="60.7109375" style="23" customWidth="1"/>
    <col min="9222" max="9226" width="15.7109375" style="23" customWidth="1"/>
    <col min="9227" max="9228" width="2.7109375" style="23" customWidth="1"/>
    <col min="9229" max="9472" width="10.28515625" style="23"/>
    <col min="9473" max="9474" width="0" style="23" hidden="1" customWidth="1"/>
    <col min="9475" max="9475" width="9.85546875" style="23" customWidth="1"/>
    <col min="9476" max="9476" width="6.7109375" style="23" customWidth="1"/>
    <col min="9477" max="9477" width="60.7109375" style="23" customWidth="1"/>
    <col min="9478" max="9482" width="15.7109375" style="23" customWidth="1"/>
    <col min="9483" max="9484" width="2.7109375" style="23" customWidth="1"/>
    <col min="9485" max="9728" width="10.28515625" style="23"/>
    <col min="9729" max="9730" width="0" style="23" hidden="1" customWidth="1"/>
    <col min="9731" max="9731" width="9.85546875" style="23" customWidth="1"/>
    <col min="9732" max="9732" width="6.7109375" style="23" customWidth="1"/>
    <col min="9733" max="9733" width="60.7109375" style="23" customWidth="1"/>
    <col min="9734" max="9738" width="15.7109375" style="23" customWidth="1"/>
    <col min="9739" max="9740" width="2.7109375" style="23" customWidth="1"/>
    <col min="9741" max="9984" width="10.28515625" style="23"/>
    <col min="9985" max="9986" width="0" style="23" hidden="1" customWidth="1"/>
    <col min="9987" max="9987" width="9.85546875" style="23" customWidth="1"/>
    <col min="9988" max="9988" width="6.7109375" style="23" customWidth="1"/>
    <col min="9989" max="9989" width="60.7109375" style="23" customWidth="1"/>
    <col min="9990" max="9994" width="15.7109375" style="23" customWidth="1"/>
    <col min="9995" max="9996" width="2.7109375" style="23" customWidth="1"/>
    <col min="9997" max="10240" width="10.28515625" style="23"/>
    <col min="10241" max="10242" width="0" style="23" hidden="1" customWidth="1"/>
    <col min="10243" max="10243" width="9.85546875" style="23" customWidth="1"/>
    <col min="10244" max="10244" width="6.7109375" style="23" customWidth="1"/>
    <col min="10245" max="10245" width="60.7109375" style="23" customWidth="1"/>
    <col min="10246" max="10250" width="15.7109375" style="23" customWidth="1"/>
    <col min="10251" max="10252" width="2.7109375" style="23" customWidth="1"/>
    <col min="10253" max="10496" width="10.28515625" style="23"/>
    <col min="10497" max="10498" width="0" style="23" hidden="1" customWidth="1"/>
    <col min="10499" max="10499" width="9.85546875" style="23" customWidth="1"/>
    <col min="10500" max="10500" width="6.7109375" style="23" customWidth="1"/>
    <col min="10501" max="10501" width="60.7109375" style="23" customWidth="1"/>
    <col min="10502" max="10506" width="15.7109375" style="23" customWidth="1"/>
    <col min="10507" max="10508" width="2.7109375" style="23" customWidth="1"/>
    <col min="10509" max="10752" width="10.28515625" style="23"/>
    <col min="10753" max="10754" width="0" style="23" hidden="1" customWidth="1"/>
    <col min="10755" max="10755" width="9.85546875" style="23" customWidth="1"/>
    <col min="10756" max="10756" width="6.7109375" style="23" customWidth="1"/>
    <col min="10757" max="10757" width="60.7109375" style="23" customWidth="1"/>
    <col min="10758" max="10762" width="15.7109375" style="23" customWidth="1"/>
    <col min="10763" max="10764" width="2.7109375" style="23" customWidth="1"/>
    <col min="10765" max="11008" width="10.28515625" style="23"/>
    <col min="11009" max="11010" width="0" style="23" hidden="1" customWidth="1"/>
    <col min="11011" max="11011" width="9.85546875" style="23" customWidth="1"/>
    <col min="11012" max="11012" width="6.7109375" style="23" customWidth="1"/>
    <col min="11013" max="11013" width="60.7109375" style="23" customWidth="1"/>
    <col min="11014" max="11018" width="15.7109375" style="23" customWidth="1"/>
    <col min="11019" max="11020" width="2.7109375" style="23" customWidth="1"/>
    <col min="11021" max="11264" width="10.28515625" style="23"/>
    <col min="11265" max="11266" width="0" style="23" hidden="1" customWidth="1"/>
    <col min="11267" max="11267" width="9.85546875" style="23" customWidth="1"/>
    <col min="11268" max="11268" width="6.7109375" style="23" customWidth="1"/>
    <col min="11269" max="11269" width="60.7109375" style="23" customWidth="1"/>
    <col min="11270" max="11274" width="15.7109375" style="23" customWidth="1"/>
    <col min="11275" max="11276" width="2.7109375" style="23" customWidth="1"/>
    <col min="11277" max="11520" width="10.28515625" style="23"/>
    <col min="11521" max="11522" width="0" style="23" hidden="1" customWidth="1"/>
    <col min="11523" max="11523" width="9.85546875" style="23" customWidth="1"/>
    <col min="11524" max="11524" width="6.7109375" style="23" customWidth="1"/>
    <col min="11525" max="11525" width="60.7109375" style="23" customWidth="1"/>
    <col min="11526" max="11530" width="15.7109375" style="23" customWidth="1"/>
    <col min="11531" max="11532" width="2.7109375" style="23" customWidth="1"/>
    <col min="11533" max="11776" width="10.28515625" style="23"/>
    <col min="11777" max="11778" width="0" style="23" hidden="1" customWidth="1"/>
    <col min="11779" max="11779" width="9.85546875" style="23" customWidth="1"/>
    <col min="11780" max="11780" width="6.7109375" style="23" customWidth="1"/>
    <col min="11781" max="11781" width="60.7109375" style="23" customWidth="1"/>
    <col min="11782" max="11786" width="15.7109375" style="23" customWidth="1"/>
    <col min="11787" max="11788" width="2.7109375" style="23" customWidth="1"/>
    <col min="11789" max="12032" width="10.28515625" style="23"/>
    <col min="12033" max="12034" width="0" style="23" hidden="1" customWidth="1"/>
    <col min="12035" max="12035" width="9.85546875" style="23" customWidth="1"/>
    <col min="12036" max="12036" width="6.7109375" style="23" customWidth="1"/>
    <col min="12037" max="12037" width="60.7109375" style="23" customWidth="1"/>
    <col min="12038" max="12042" width="15.7109375" style="23" customWidth="1"/>
    <col min="12043" max="12044" width="2.7109375" style="23" customWidth="1"/>
    <col min="12045" max="12288" width="10.28515625" style="23"/>
    <col min="12289" max="12290" width="0" style="23" hidden="1" customWidth="1"/>
    <col min="12291" max="12291" width="9.85546875" style="23" customWidth="1"/>
    <col min="12292" max="12292" width="6.7109375" style="23" customWidth="1"/>
    <col min="12293" max="12293" width="60.7109375" style="23" customWidth="1"/>
    <col min="12294" max="12298" width="15.7109375" style="23" customWidth="1"/>
    <col min="12299" max="12300" width="2.7109375" style="23" customWidth="1"/>
    <col min="12301" max="12544" width="10.28515625" style="23"/>
    <col min="12545" max="12546" width="0" style="23" hidden="1" customWidth="1"/>
    <col min="12547" max="12547" width="9.85546875" style="23" customWidth="1"/>
    <col min="12548" max="12548" width="6.7109375" style="23" customWidth="1"/>
    <col min="12549" max="12549" width="60.7109375" style="23" customWidth="1"/>
    <col min="12550" max="12554" width="15.7109375" style="23" customWidth="1"/>
    <col min="12555" max="12556" width="2.7109375" style="23" customWidth="1"/>
    <col min="12557" max="12800" width="10.28515625" style="23"/>
    <col min="12801" max="12802" width="0" style="23" hidden="1" customWidth="1"/>
    <col min="12803" max="12803" width="9.85546875" style="23" customWidth="1"/>
    <col min="12804" max="12804" width="6.7109375" style="23" customWidth="1"/>
    <col min="12805" max="12805" width="60.7109375" style="23" customWidth="1"/>
    <col min="12806" max="12810" width="15.7109375" style="23" customWidth="1"/>
    <col min="12811" max="12812" width="2.7109375" style="23" customWidth="1"/>
    <col min="12813" max="13056" width="10.28515625" style="23"/>
    <col min="13057" max="13058" width="0" style="23" hidden="1" customWidth="1"/>
    <col min="13059" max="13059" width="9.85546875" style="23" customWidth="1"/>
    <col min="13060" max="13060" width="6.7109375" style="23" customWidth="1"/>
    <col min="13061" max="13061" width="60.7109375" style="23" customWidth="1"/>
    <col min="13062" max="13066" width="15.7109375" style="23" customWidth="1"/>
    <col min="13067" max="13068" width="2.7109375" style="23" customWidth="1"/>
    <col min="13069" max="13312" width="10.28515625" style="23"/>
    <col min="13313" max="13314" width="0" style="23" hidden="1" customWidth="1"/>
    <col min="13315" max="13315" width="9.85546875" style="23" customWidth="1"/>
    <col min="13316" max="13316" width="6.7109375" style="23" customWidth="1"/>
    <col min="13317" max="13317" width="60.7109375" style="23" customWidth="1"/>
    <col min="13318" max="13322" width="15.7109375" style="23" customWidth="1"/>
    <col min="13323" max="13324" width="2.7109375" style="23" customWidth="1"/>
    <col min="13325" max="13568" width="10.28515625" style="23"/>
    <col min="13569" max="13570" width="0" style="23" hidden="1" customWidth="1"/>
    <col min="13571" max="13571" width="9.85546875" style="23" customWidth="1"/>
    <col min="13572" max="13572" width="6.7109375" style="23" customWidth="1"/>
    <col min="13573" max="13573" width="60.7109375" style="23" customWidth="1"/>
    <col min="13574" max="13578" width="15.7109375" style="23" customWidth="1"/>
    <col min="13579" max="13580" width="2.7109375" style="23" customWidth="1"/>
    <col min="13581" max="13824" width="10.28515625" style="23"/>
    <col min="13825" max="13826" width="0" style="23" hidden="1" customWidth="1"/>
    <col min="13827" max="13827" width="9.85546875" style="23" customWidth="1"/>
    <col min="13828" max="13828" width="6.7109375" style="23" customWidth="1"/>
    <col min="13829" max="13829" width="60.7109375" style="23" customWidth="1"/>
    <col min="13830" max="13834" width="15.7109375" style="23" customWidth="1"/>
    <col min="13835" max="13836" width="2.7109375" style="23" customWidth="1"/>
    <col min="13837" max="14080" width="10.28515625" style="23"/>
    <col min="14081" max="14082" width="0" style="23" hidden="1" customWidth="1"/>
    <col min="14083" max="14083" width="9.85546875" style="23" customWidth="1"/>
    <col min="14084" max="14084" width="6.7109375" style="23" customWidth="1"/>
    <col min="14085" max="14085" width="60.7109375" style="23" customWidth="1"/>
    <col min="14086" max="14090" width="15.7109375" style="23" customWidth="1"/>
    <col min="14091" max="14092" width="2.7109375" style="23" customWidth="1"/>
    <col min="14093" max="14336" width="10.28515625" style="23"/>
    <col min="14337" max="14338" width="0" style="23" hidden="1" customWidth="1"/>
    <col min="14339" max="14339" width="9.85546875" style="23" customWidth="1"/>
    <col min="14340" max="14340" width="6.7109375" style="23" customWidth="1"/>
    <col min="14341" max="14341" width="60.7109375" style="23" customWidth="1"/>
    <col min="14342" max="14346" width="15.7109375" style="23" customWidth="1"/>
    <col min="14347" max="14348" width="2.7109375" style="23" customWidth="1"/>
    <col min="14349" max="14592" width="10.28515625" style="23"/>
    <col min="14593" max="14594" width="0" style="23" hidden="1" customWidth="1"/>
    <col min="14595" max="14595" width="9.85546875" style="23" customWidth="1"/>
    <col min="14596" max="14596" width="6.7109375" style="23" customWidth="1"/>
    <col min="14597" max="14597" width="60.7109375" style="23" customWidth="1"/>
    <col min="14598" max="14602" width="15.7109375" style="23" customWidth="1"/>
    <col min="14603" max="14604" width="2.7109375" style="23" customWidth="1"/>
    <col min="14605" max="14848" width="10.28515625" style="23"/>
    <col min="14849" max="14850" width="0" style="23" hidden="1" customWidth="1"/>
    <col min="14851" max="14851" width="9.85546875" style="23" customWidth="1"/>
    <col min="14852" max="14852" width="6.7109375" style="23" customWidth="1"/>
    <col min="14853" max="14853" width="60.7109375" style="23" customWidth="1"/>
    <col min="14854" max="14858" width="15.7109375" style="23" customWidth="1"/>
    <col min="14859" max="14860" width="2.7109375" style="23" customWidth="1"/>
    <col min="14861" max="15104" width="10.28515625" style="23"/>
    <col min="15105" max="15106" width="0" style="23" hidden="1" customWidth="1"/>
    <col min="15107" max="15107" width="9.85546875" style="23" customWidth="1"/>
    <col min="15108" max="15108" width="6.7109375" style="23" customWidth="1"/>
    <col min="15109" max="15109" width="60.7109375" style="23" customWidth="1"/>
    <col min="15110" max="15114" width="15.7109375" style="23" customWidth="1"/>
    <col min="15115" max="15116" width="2.7109375" style="23" customWidth="1"/>
    <col min="15117" max="15360" width="10.28515625" style="23"/>
    <col min="15361" max="15362" width="0" style="23" hidden="1" customWidth="1"/>
    <col min="15363" max="15363" width="9.85546875" style="23" customWidth="1"/>
    <col min="15364" max="15364" width="6.7109375" style="23" customWidth="1"/>
    <col min="15365" max="15365" width="60.7109375" style="23" customWidth="1"/>
    <col min="15366" max="15370" width="15.7109375" style="23" customWidth="1"/>
    <col min="15371" max="15372" width="2.7109375" style="23" customWidth="1"/>
    <col min="15373" max="15616" width="10.28515625" style="23"/>
    <col min="15617" max="15618" width="0" style="23" hidden="1" customWidth="1"/>
    <col min="15619" max="15619" width="9.85546875" style="23" customWidth="1"/>
    <col min="15620" max="15620" width="6.7109375" style="23" customWidth="1"/>
    <col min="15621" max="15621" width="60.7109375" style="23" customWidth="1"/>
    <col min="15622" max="15626" width="15.7109375" style="23" customWidth="1"/>
    <col min="15627" max="15628" width="2.7109375" style="23" customWidth="1"/>
    <col min="15629" max="15872" width="10.28515625" style="23"/>
    <col min="15873" max="15874" width="0" style="23" hidden="1" customWidth="1"/>
    <col min="15875" max="15875" width="9.85546875" style="23" customWidth="1"/>
    <col min="15876" max="15876" width="6.7109375" style="23" customWidth="1"/>
    <col min="15877" max="15877" width="60.7109375" style="23" customWidth="1"/>
    <col min="15878" max="15882" width="15.7109375" style="23" customWidth="1"/>
    <col min="15883" max="15884" width="2.7109375" style="23" customWidth="1"/>
    <col min="15885" max="16128" width="10.28515625" style="23"/>
    <col min="16129" max="16130" width="0" style="23" hidden="1" customWidth="1"/>
    <col min="16131" max="16131" width="9.85546875" style="23" customWidth="1"/>
    <col min="16132" max="16132" width="6.7109375" style="23" customWidth="1"/>
    <col min="16133" max="16133" width="60.7109375" style="23" customWidth="1"/>
    <col min="16134" max="16138" width="15.7109375" style="23" customWidth="1"/>
    <col min="16139" max="16140" width="2.7109375" style="23" customWidth="1"/>
    <col min="16141"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676</v>
      </c>
      <c r="E9" s="147"/>
      <c r="F9" s="147"/>
      <c r="G9" s="147"/>
      <c r="H9" s="147"/>
      <c r="I9" s="147"/>
      <c r="J9" s="148"/>
      <c r="K9" s="21"/>
    </row>
    <row r="10" spans="1:12" ht="12" customHeight="1">
      <c r="A10" s="24"/>
      <c r="B10" s="25"/>
      <c r="C10" s="20"/>
      <c r="D10" s="44"/>
      <c r="E10" s="139"/>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139"/>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4291.4629999999997</v>
      </c>
      <c r="G18" s="119">
        <f>SUM(G19,G20,G24,G28)</f>
        <v>0</v>
      </c>
      <c r="H18" s="119">
        <f>SUM(H19,H20,H24,H28)</f>
        <v>4288.6679999999997</v>
      </c>
      <c r="I18" s="119">
        <f>SUM(I19,I20,I24,I28)</f>
        <v>2.7949999999999999</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4288.6679999999997</v>
      </c>
      <c r="G20" s="121">
        <f>SUM(G21:G23)</f>
        <v>0</v>
      </c>
      <c r="H20" s="121">
        <f>SUM(H21:H23)</f>
        <v>4288.6679999999997</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4288.6679999999997</v>
      </c>
      <c r="G22" s="122"/>
      <c r="H22" s="122">
        <v>4288.6679999999997</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2.7949999999999999</v>
      </c>
      <c r="G24" s="121">
        <f>SUM(G25:G27)</f>
        <v>0</v>
      </c>
      <c r="H24" s="121">
        <f>SUM(H25:H27)</f>
        <v>0</v>
      </c>
      <c r="I24" s="121">
        <f>SUM(I25:I27)</f>
        <v>2.7949999999999999</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2.7949999999999999</v>
      </c>
      <c r="G26" s="122"/>
      <c r="H26" s="122"/>
      <c r="I26" s="122">
        <v>2.7949999999999999</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1536.8859999999991</v>
      </c>
      <c r="G29" s="28"/>
      <c r="H29" s="126">
        <f>H30</f>
        <v>0</v>
      </c>
      <c r="I29" s="126">
        <f>I30+I31</f>
        <v>886.10099999999954</v>
      </c>
      <c r="J29" s="124">
        <f>J30+J31+J32</f>
        <v>650.78499999999951</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886.10099999999954</v>
      </c>
      <c r="G31" s="28"/>
      <c r="H31" s="28"/>
      <c r="I31" s="122">
        <f>H22-H34-H61</f>
        <v>886.10099999999954</v>
      </c>
      <c r="J31" s="123"/>
      <c r="K31" s="21"/>
    </row>
    <row r="32" spans="1:11" ht="24" customHeight="1">
      <c r="A32" s="24"/>
      <c r="B32" s="25"/>
      <c r="C32" s="20"/>
      <c r="D32" s="89" t="s">
        <v>138</v>
      </c>
      <c r="E32" s="12" t="s">
        <v>132</v>
      </c>
      <c r="F32" s="121">
        <f>SUM(J32)</f>
        <v>650.78499999999951</v>
      </c>
      <c r="G32" s="29"/>
      <c r="H32" s="29"/>
      <c r="I32" s="29"/>
      <c r="J32" s="127">
        <f>I26+I31-I34-I61</f>
        <v>650.78499999999951</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4194.1940000000004</v>
      </c>
      <c r="G34" s="126">
        <f>SUM(G35,G43,G47,G50,G53)</f>
        <v>0</v>
      </c>
      <c r="H34" s="126">
        <f>SUM(H35,H43,H47,H50,H53)</f>
        <v>3369.9870000000001</v>
      </c>
      <c r="I34" s="126">
        <f>SUM(I35,I43,I47,I50,I53)</f>
        <v>227.65600000000001</v>
      </c>
      <c r="J34" s="124">
        <f>SUM(J35,J43,J47,J50,J53)</f>
        <v>596.55100000000004</v>
      </c>
      <c r="K34" s="21"/>
    </row>
    <row r="35" spans="1:11" ht="24" customHeight="1">
      <c r="A35" s="24"/>
      <c r="B35" s="25"/>
      <c r="C35" s="20"/>
      <c r="D35" s="89" t="s">
        <v>140</v>
      </c>
      <c r="E35" s="12" t="s">
        <v>179</v>
      </c>
      <c r="F35" s="121">
        <f>SUM(G35:J35)</f>
        <v>1637.7339999999999</v>
      </c>
      <c r="G35" s="121">
        <f>SUM(G36:G42)</f>
        <v>0</v>
      </c>
      <c r="H35" s="121">
        <f>SUM(H36:H42)</f>
        <v>813.52700000000004</v>
      </c>
      <c r="I35" s="121">
        <f>SUM(I36:I42)</f>
        <v>227.65600000000001</v>
      </c>
      <c r="J35" s="124">
        <f>SUM(J36:J42)</f>
        <v>596.55100000000004</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506.40900000000005</v>
      </c>
      <c r="G37" s="122"/>
      <c r="H37" s="122">
        <v>0</v>
      </c>
      <c r="I37" s="122">
        <v>6.4219999999999997</v>
      </c>
      <c r="J37" s="125">
        <v>499.98700000000002</v>
      </c>
      <c r="K37" s="39"/>
    </row>
    <row r="38" spans="1:11" s="58" customFormat="1" ht="15" customHeight="1">
      <c r="A38" s="37"/>
      <c r="B38" s="26"/>
      <c r="C38" s="115" t="s">
        <v>658</v>
      </c>
      <c r="D38" s="111" t="s">
        <v>661</v>
      </c>
      <c r="E38" s="43" t="s">
        <v>319</v>
      </c>
      <c r="F38" s="121">
        <f>SUM(G38:J38)</f>
        <v>152.946</v>
      </c>
      <c r="G38" s="122"/>
      <c r="H38" s="122">
        <v>11.46</v>
      </c>
      <c r="I38" s="122">
        <v>44.921999999999997</v>
      </c>
      <c r="J38" s="125">
        <v>96.563999999999993</v>
      </c>
      <c r="K38" s="39"/>
    </row>
    <row r="39" spans="1:11" s="58" customFormat="1" ht="15" customHeight="1">
      <c r="A39" s="37"/>
      <c r="B39" s="26"/>
      <c r="C39" s="115" t="s">
        <v>658</v>
      </c>
      <c r="D39" s="111" t="s">
        <v>662</v>
      </c>
      <c r="E39" s="43" t="s">
        <v>316</v>
      </c>
      <c r="F39" s="121">
        <f>SUM(G39:J39)</f>
        <v>327.84699999999998</v>
      </c>
      <c r="G39" s="122"/>
      <c r="H39" s="122">
        <v>327.84699999999998</v>
      </c>
      <c r="I39" s="122"/>
      <c r="J39" s="125"/>
      <c r="K39" s="39"/>
    </row>
    <row r="40" spans="1:11" s="58" customFormat="1" ht="15" customHeight="1">
      <c r="A40" s="37"/>
      <c r="B40" s="26"/>
      <c r="C40" s="115" t="s">
        <v>658</v>
      </c>
      <c r="D40" s="111" t="s">
        <v>663</v>
      </c>
      <c r="E40" s="43" t="s">
        <v>307</v>
      </c>
      <c r="F40" s="121">
        <f>SUM(G40:J40)</f>
        <v>474.22</v>
      </c>
      <c r="G40" s="122"/>
      <c r="H40" s="122">
        <v>474.22</v>
      </c>
      <c r="I40" s="122"/>
      <c r="J40" s="125"/>
      <c r="K40" s="39"/>
    </row>
    <row r="41" spans="1:11" s="58" customFormat="1" ht="15" customHeight="1">
      <c r="A41" s="37"/>
      <c r="B41" s="26"/>
      <c r="C41" s="115" t="s">
        <v>658</v>
      </c>
      <c r="D41" s="111" t="s">
        <v>675</v>
      </c>
      <c r="E41" s="43" t="s">
        <v>341</v>
      </c>
      <c r="F41" s="121">
        <f>SUM(G41:J41)</f>
        <v>176.31200000000001</v>
      </c>
      <c r="G41" s="122"/>
      <c r="H41" s="122"/>
      <c r="I41" s="122">
        <v>176.31200000000001</v>
      </c>
      <c r="J41" s="125"/>
      <c r="K41" s="39"/>
    </row>
    <row r="42" spans="1:11" s="58" customFormat="1" ht="15" customHeight="1">
      <c r="A42" s="37"/>
      <c r="B42" s="26"/>
      <c r="C42" s="38"/>
      <c r="D42" s="91"/>
      <c r="E42" s="36" t="s">
        <v>161</v>
      </c>
      <c r="F42" s="42"/>
      <c r="G42" s="42"/>
      <c r="H42" s="42"/>
      <c r="I42" s="42"/>
      <c r="J42" s="105"/>
      <c r="K42" s="39"/>
    </row>
    <row r="43" spans="1:11" ht="24" customHeight="1">
      <c r="A43" s="24"/>
      <c r="B43" s="25"/>
      <c r="C43" s="20"/>
      <c r="D43" s="89" t="s">
        <v>141</v>
      </c>
      <c r="E43" s="12" t="s">
        <v>118</v>
      </c>
      <c r="F43" s="121">
        <f>SUM(G43:J43)</f>
        <v>2556.46</v>
      </c>
      <c r="G43" s="121">
        <f>SUM(G44:G46)</f>
        <v>0</v>
      </c>
      <c r="H43" s="121">
        <f>SUM(H44:H46)</f>
        <v>2556.46</v>
      </c>
      <c r="I43" s="121">
        <f>SUM(I44:I46)</f>
        <v>0</v>
      </c>
      <c r="J43" s="124">
        <f>SUM(J44:J46)</f>
        <v>0</v>
      </c>
      <c r="K43" s="21"/>
    </row>
    <row r="44" spans="1:11" s="58" customFormat="1" ht="15" hidden="1" customHeight="1">
      <c r="A44" s="37"/>
      <c r="B44" s="26"/>
      <c r="C44" s="38"/>
      <c r="D44" s="90" t="s">
        <v>156</v>
      </c>
      <c r="E44" s="40"/>
      <c r="F44" s="40"/>
      <c r="G44" s="40"/>
      <c r="H44" s="40"/>
      <c r="I44" s="40"/>
      <c r="J44" s="104"/>
      <c r="K44" s="39"/>
    </row>
    <row r="45" spans="1:11" s="58" customFormat="1" ht="15" customHeight="1">
      <c r="A45" s="37"/>
      <c r="B45" s="26"/>
      <c r="C45" s="115" t="s">
        <v>658</v>
      </c>
      <c r="D45" s="111" t="s">
        <v>664</v>
      </c>
      <c r="E45" s="43" t="s">
        <v>439</v>
      </c>
      <c r="F45" s="121">
        <f>SUM(G45:J45)</f>
        <v>2556.46</v>
      </c>
      <c r="G45" s="122"/>
      <c r="H45" s="122">
        <v>2556.46</v>
      </c>
      <c r="I45" s="122"/>
      <c r="J45" s="125"/>
      <c r="K45" s="39"/>
    </row>
    <row r="46" spans="1:11" s="58" customFormat="1" ht="15" customHeight="1">
      <c r="A46" s="37"/>
      <c r="B46" s="26"/>
      <c r="C46" s="38"/>
      <c r="D46" s="91"/>
      <c r="E46" s="36" t="s">
        <v>160</v>
      </c>
      <c r="F46" s="42"/>
      <c r="G46" s="42"/>
      <c r="H46" s="42"/>
      <c r="I46" s="42"/>
      <c r="J46" s="105"/>
      <c r="K46" s="39"/>
    </row>
    <row r="47" spans="1:11" ht="24" customHeight="1">
      <c r="A47" s="24"/>
      <c r="B47" s="25"/>
      <c r="C47" s="20"/>
      <c r="D47" s="89" t="s">
        <v>142</v>
      </c>
      <c r="E47" s="12" t="s">
        <v>119</v>
      </c>
      <c r="F47" s="121">
        <f>SUM(G47:J47)</f>
        <v>0</v>
      </c>
      <c r="G47" s="121">
        <f>SUM(G48:G49)</f>
        <v>0</v>
      </c>
      <c r="H47" s="121">
        <f>SUM(H48:H49)</f>
        <v>0</v>
      </c>
      <c r="I47" s="121">
        <f>SUM(I48:I49)</f>
        <v>0</v>
      </c>
      <c r="J47" s="124">
        <f>SUM(J48:J49)</f>
        <v>0</v>
      </c>
      <c r="K47" s="21"/>
    </row>
    <row r="48" spans="1:11" s="58" customFormat="1" ht="15" hidden="1" customHeight="1">
      <c r="A48" s="37"/>
      <c r="B48" s="26"/>
      <c r="C48" s="38"/>
      <c r="D48" s="90" t="s">
        <v>157</v>
      </c>
      <c r="E48" s="40"/>
      <c r="F48" s="40"/>
      <c r="G48" s="40"/>
      <c r="H48" s="40"/>
      <c r="I48" s="40"/>
      <c r="J48" s="104"/>
      <c r="K48" s="39"/>
    </row>
    <row r="49" spans="1:11" s="58" customFormat="1" ht="15" customHeight="1">
      <c r="A49" s="37"/>
      <c r="B49" s="26"/>
      <c r="C49" s="38"/>
      <c r="D49" s="91"/>
      <c r="E49" s="36" t="s">
        <v>159</v>
      </c>
      <c r="F49" s="42"/>
      <c r="G49" s="42"/>
      <c r="H49" s="42"/>
      <c r="I49" s="42"/>
      <c r="J49" s="105"/>
      <c r="K49" s="39"/>
    </row>
    <row r="50" spans="1:11" ht="24" customHeight="1">
      <c r="C50" s="38"/>
      <c r="D50" s="89" t="s">
        <v>143</v>
      </c>
      <c r="E50" s="60" t="s">
        <v>170</v>
      </c>
      <c r="F50" s="126">
        <f>SUM(G50:J50)</f>
        <v>0</v>
      </c>
      <c r="G50" s="126">
        <f>SUM(G51:G52)</f>
        <v>0</v>
      </c>
      <c r="H50" s="126">
        <f>SUM(H51:H52)</f>
        <v>0</v>
      </c>
      <c r="I50" s="126">
        <f>SUM(I51:I52)</f>
        <v>0</v>
      </c>
      <c r="J50" s="124">
        <f>SUM(J51:J52)</f>
        <v>0</v>
      </c>
      <c r="K50" s="39"/>
    </row>
    <row r="51" spans="1:11" s="58" customFormat="1" ht="15" hidden="1" customHeight="1">
      <c r="A51" s="37"/>
      <c r="B51" s="26"/>
      <c r="C51" s="38"/>
      <c r="D51" s="90" t="s">
        <v>181</v>
      </c>
      <c r="E51" s="40"/>
      <c r="F51" s="40"/>
      <c r="G51" s="40"/>
      <c r="H51" s="40"/>
      <c r="I51" s="40"/>
      <c r="J51" s="104"/>
      <c r="K51" s="39"/>
    </row>
    <row r="52" spans="1:11" ht="15" customHeight="1">
      <c r="C52" s="38"/>
      <c r="D52" s="93"/>
      <c r="E52" s="36" t="s">
        <v>173</v>
      </c>
      <c r="F52" s="62"/>
      <c r="G52" s="62"/>
      <c r="H52" s="62"/>
      <c r="I52" s="62"/>
      <c r="J52" s="107"/>
      <c r="K52" s="39"/>
    </row>
    <row r="53" spans="1:11" ht="24" customHeight="1">
      <c r="A53" s="24"/>
      <c r="B53" s="25"/>
      <c r="C53" s="20"/>
      <c r="D53" s="89" t="s">
        <v>186</v>
      </c>
      <c r="E53" s="12" t="s">
        <v>188</v>
      </c>
      <c r="F53" s="121">
        <f>SUM(G53:J53)</f>
        <v>0</v>
      </c>
      <c r="G53" s="121">
        <f>SUM(G54:G55)</f>
        <v>0</v>
      </c>
      <c r="H53" s="121">
        <f>SUM(H54:H55)</f>
        <v>0</v>
      </c>
      <c r="I53" s="121">
        <f>SUM(I54:I55)</f>
        <v>0</v>
      </c>
      <c r="J53" s="124">
        <f>SUM(J54:J55)</f>
        <v>0</v>
      </c>
      <c r="K53" s="21"/>
    </row>
    <row r="54" spans="1:11" s="58" customFormat="1" ht="15" hidden="1" customHeight="1">
      <c r="A54" s="37"/>
      <c r="B54" s="26"/>
      <c r="C54" s="38"/>
      <c r="D54" s="90" t="s">
        <v>187</v>
      </c>
      <c r="E54" s="40"/>
      <c r="F54" s="40"/>
      <c r="G54" s="40"/>
      <c r="H54" s="40"/>
      <c r="I54" s="40"/>
      <c r="J54" s="104"/>
      <c r="K54" s="39"/>
    </row>
    <row r="55" spans="1:11" s="58" customFormat="1" ht="15" customHeight="1">
      <c r="A55" s="37"/>
      <c r="B55" s="26"/>
      <c r="C55" s="38"/>
      <c r="D55" s="91"/>
      <c r="E55" s="36" t="s">
        <v>160</v>
      </c>
      <c r="F55" s="42"/>
      <c r="G55" s="42"/>
      <c r="H55" s="42"/>
      <c r="I55" s="42"/>
      <c r="J55" s="105"/>
      <c r="K55" s="39"/>
    </row>
    <row r="56" spans="1:11" ht="30" customHeight="1">
      <c r="A56" s="24"/>
      <c r="B56" s="25"/>
      <c r="C56" s="20"/>
      <c r="D56" s="89" t="s">
        <v>144</v>
      </c>
      <c r="E56" s="13" t="s">
        <v>121</v>
      </c>
      <c r="F56" s="121">
        <f>SUM(G56:I56)</f>
        <v>1536.8859999999991</v>
      </c>
      <c r="G56" s="126">
        <f>SUM(G30:J30)</f>
        <v>0</v>
      </c>
      <c r="H56" s="126">
        <f>SUM(G31:J31)</f>
        <v>886.10099999999954</v>
      </c>
      <c r="I56" s="126">
        <f>SUM(G32:J32)</f>
        <v>650.78499999999951</v>
      </c>
      <c r="J56" s="108"/>
      <c r="K56" s="21"/>
    </row>
    <row r="57" spans="1:11" ht="30" customHeight="1">
      <c r="A57" s="24"/>
      <c r="B57" s="25"/>
      <c r="C57" s="20"/>
      <c r="D57" s="89" t="s">
        <v>145</v>
      </c>
      <c r="E57" s="13" t="s">
        <v>120</v>
      </c>
      <c r="F57" s="121">
        <f>SUM(G57:J57)</f>
        <v>0</v>
      </c>
      <c r="G57" s="122"/>
      <c r="H57" s="122"/>
      <c r="I57" s="122"/>
      <c r="J57" s="123"/>
      <c r="K57" s="21"/>
    </row>
    <row r="58" spans="1:11" ht="9" customHeight="1">
      <c r="A58" s="24"/>
      <c r="B58" s="25"/>
      <c r="C58" s="20"/>
      <c r="D58" s="92"/>
      <c r="E58" s="71"/>
      <c r="F58" s="72"/>
      <c r="G58" s="73"/>
      <c r="H58" s="73"/>
      <c r="I58" s="73"/>
      <c r="J58" s="106"/>
      <c r="K58" s="21"/>
    </row>
    <row r="59" spans="1:11" ht="30" customHeight="1">
      <c r="A59" s="24"/>
      <c r="B59" s="25"/>
      <c r="C59" s="20"/>
      <c r="D59" s="89" t="s">
        <v>146</v>
      </c>
      <c r="E59" s="13" t="s">
        <v>122</v>
      </c>
      <c r="F59" s="121">
        <f t="shared" ref="F59:F65" si="0">SUM(G59:J59)</f>
        <v>97.269000000000005</v>
      </c>
      <c r="G59" s="126">
        <f>SUM(G60:G61)</f>
        <v>0</v>
      </c>
      <c r="H59" s="126">
        <f>SUM(H60:H61)</f>
        <v>32.58</v>
      </c>
      <c r="I59" s="126">
        <f>SUM(I60:I61)</f>
        <v>10.455</v>
      </c>
      <c r="J59" s="124">
        <f>SUM(J60:J61)</f>
        <v>54.234000000000002</v>
      </c>
      <c r="K59" s="21"/>
    </row>
    <row r="60" spans="1:11" ht="24" customHeight="1">
      <c r="A60" s="24"/>
      <c r="B60" s="25"/>
      <c r="C60" s="20"/>
      <c r="D60" s="89" t="s">
        <v>149</v>
      </c>
      <c r="E60" s="12" t="s">
        <v>123</v>
      </c>
      <c r="F60" s="121">
        <f t="shared" si="0"/>
        <v>0</v>
      </c>
      <c r="G60" s="122"/>
      <c r="H60" s="122"/>
      <c r="I60" s="122"/>
      <c r="J60" s="123"/>
      <c r="K60" s="21"/>
    </row>
    <row r="61" spans="1:11" ht="24" customHeight="1">
      <c r="A61" s="24"/>
      <c r="B61" s="25"/>
      <c r="C61" s="20"/>
      <c r="D61" s="89" t="s">
        <v>180</v>
      </c>
      <c r="E61" s="14" t="s">
        <v>124</v>
      </c>
      <c r="F61" s="121">
        <f t="shared" si="0"/>
        <v>97.269000000000005</v>
      </c>
      <c r="G61" s="122"/>
      <c r="H61" s="122">
        <v>32.58</v>
      </c>
      <c r="I61" s="122">
        <v>10.455</v>
      </c>
      <c r="J61" s="123">
        <v>54.234000000000002</v>
      </c>
      <c r="K61" s="21"/>
    </row>
    <row r="62" spans="1:11" ht="9" customHeight="1">
      <c r="A62" s="24"/>
      <c r="B62" s="25"/>
      <c r="C62" s="20"/>
      <c r="D62" s="92"/>
      <c r="E62" s="71"/>
      <c r="F62" s="72"/>
      <c r="G62" s="73"/>
      <c r="H62" s="73"/>
      <c r="I62" s="73"/>
      <c r="J62" s="106"/>
      <c r="K62" s="21"/>
    </row>
    <row r="63" spans="1:11" ht="30" customHeight="1">
      <c r="A63" s="24"/>
      <c r="B63" s="25"/>
      <c r="C63" s="20"/>
      <c r="D63" s="89" t="s">
        <v>147</v>
      </c>
      <c r="E63" s="13" t="s">
        <v>125</v>
      </c>
      <c r="F63" s="121">
        <f t="shared" si="0"/>
        <v>0</v>
      </c>
      <c r="G63" s="122"/>
      <c r="H63" s="122"/>
      <c r="I63" s="122"/>
      <c r="J63" s="123"/>
      <c r="K63" s="21"/>
    </row>
    <row r="64" spans="1:11" ht="30" customHeight="1">
      <c r="A64" s="24"/>
      <c r="B64" s="25"/>
      <c r="C64" s="20"/>
      <c r="D64" s="89" t="s">
        <v>148</v>
      </c>
      <c r="E64" s="13" t="s">
        <v>126</v>
      </c>
      <c r="F64" s="121">
        <f t="shared" si="0"/>
        <v>0</v>
      </c>
      <c r="G64" s="122"/>
      <c r="H64" s="122"/>
      <c r="I64" s="122"/>
      <c r="J64" s="123"/>
      <c r="K64" s="21"/>
    </row>
    <row r="65" spans="1:11" ht="30" customHeight="1">
      <c r="A65" s="24"/>
      <c r="B65" s="25"/>
      <c r="C65" s="20"/>
      <c r="D65" s="94" t="s">
        <v>150</v>
      </c>
      <c r="E65" s="31" t="s">
        <v>2</v>
      </c>
      <c r="F65" s="128">
        <f t="shared" si="0"/>
        <v>-4.4941828036826337E-13</v>
      </c>
      <c r="G65" s="129">
        <f>G18-G34-G56-G57-G59+G63-G64</f>
        <v>0</v>
      </c>
      <c r="H65" s="129">
        <f>H18+H29-H34-H56-H57-H59+H63-H64</f>
        <v>4.2632564145606011E-14</v>
      </c>
      <c r="I65" s="129">
        <f>I18+I29-I34-I56-I57-I59+I63-I64</f>
        <v>4.0856207306205761E-14</v>
      </c>
      <c r="J65" s="130">
        <f>J18+J29-J34-J57-J59+J63-J64</f>
        <v>-5.3290705182007514E-13</v>
      </c>
      <c r="K65" s="21"/>
    </row>
    <row r="66" spans="1:11" ht="18" customHeight="1">
      <c r="A66" s="24"/>
      <c r="B66" s="25"/>
      <c r="C66" s="20"/>
      <c r="D66" s="150" t="s">
        <v>127</v>
      </c>
      <c r="E66" s="151"/>
      <c r="F66" s="151"/>
      <c r="G66" s="151"/>
      <c r="H66" s="151"/>
      <c r="I66" s="151"/>
      <c r="J66" s="152"/>
      <c r="K66" s="21"/>
    </row>
    <row r="67" spans="1:11" ht="30" customHeight="1">
      <c r="A67" s="24"/>
      <c r="B67" s="25"/>
      <c r="C67" s="20"/>
      <c r="D67" s="88" t="s">
        <v>109</v>
      </c>
      <c r="E67" s="30" t="s">
        <v>112</v>
      </c>
      <c r="F67" s="118">
        <f>SUM(G67:J67)</f>
        <v>5.7680954301075262</v>
      </c>
      <c r="G67" s="119">
        <f>SUM(G68,G69,G73,G77)</f>
        <v>0</v>
      </c>
      <c r="H67" s="119">
        <f>SUM(H68,H69,H73,H77)</f>
        <v>5.7643387096774186</v>
      </c>
      <c r="I67" s="119">
        <f>SUM(I68,I69,I73,I77)</f>
        <v>3.7567204301075267E-3</v>
      </c>
      <c r="J67" s="120">
        <f>SUM(J68,J69,J73,J77)</f>
        <v>0</v>
      </c>
      <c r="K67" s="21"/>
    </row>
    <row r="68" spans="1:11" ht="24" customHeight="1">
      <c r="A68" s="24"/>
      <c r="B68" s="25"/>
      <c r="C68" s="20"/>
      <c r="D68" s="89" t="s">
        <v>133</v>
      </c>
      <c r="E68" s="12" t="s">
        <v>128</v>
      </c>
      <c r="F68" s="121">
        <f>SUM(G68:J68)</f>
        <v>0</v>
      </c>
      <c r="G68" s="122">
        <f>G19/672</f>
        <v>0</v>
      </c>
      <c r="H68" s="122">
        <f>H19/744</f>
        <v>0</v>
      </c>
      <c r="I68" s="122">
        <f>I19/672</f>
        <v>0</v>
      </c>
      <c r="J68" s="122">
        <f>J19/672</f>
        <v>0</v>
      </c>
      <c r="K68" s="21"/>
    </row>
    <row r="69" spans="1:11" ht="24" customHeight="1">
      <c r="A69" s="24"/>
      <c r="B69" s="25"/>
      <c r="C69" s="20"/>
      <c r="D69" s="89" t="s">
        <v>134</v>
      </c>
      <c r="E69" s="12" t="s">
        <v>114</v>
      </c>
      <c r="F69" s="121">
        <f>SUM(G69:J69)</f>
        <v>5.7643387096774186</v>
      </c>
      <c r="G69" s="121">
        <f>SUM(G70:G72)</f>
        <v>0</v>
      </c>
      <c r="H69" s="121">
        <f>SUM(H70:H72)</f>
        <v>5.7643387096774186</v>
      </c>
      <c r="I69" s="121">
        <f>SUM(I70:I72)</f>
        <v>0</v>
      </c>
      <c r="J69" s="124">
        <f>SUM(J70:J72)</f>
        <v>0</v>
      </c>
      <c r="K69" s="21"/>
    </row>
    <row r="70" spans="1:11" s="58" customFormat="1" ht="15" hidden="1" customHeight="1">
      <c r="A70" s="37"/>
      <c r="B70" s="26"/>
      <c r="C70" s="38"/>
      <c r="D70" s="90" t="s">
        <v>153</v>
      </c>
      <c r="E70" s="40"/>
      <c r="F70" s="40"/>
      <c r="G70" s="40"/>
      <c r="H70" s="40"/>
      <c r="I70" s="40"/>
      <c r="J70" s="104"/>
      <c r="K70" s="39"/>
    </row>
    <row r="71" spans="1:11" s="58" customFormat="1" ht="15" customHeight="1">
      <c r="A71" s="37"/>
      <c r="B71" s="26"/>
      <c r="C71" s="116" t="s">
        <v>658</v>
      </c>
      <c r="D71" s="111" t="s">
        <v>665</v>
      </c>
      <c r="E71" s="117" t="str">
        <f>IF('[10]46 - передача'!$E$22="", "", '[10]46 - передача'!$E$22)</f>
        <v>ОАО "Кубаньэнерго"</v>
      </c>
      <c r="F71" s="121">
        <f>SUM(G71:J71)</f>
        <v>5.7643387096774186</v>
      </c>
      <c r="G71" s="122">
        <f>G22/720</f>
        <v>0</v>
      </c>
      <c r="H71" s="122">
        <f>H22/744</f>
        <v>5.7643387096774186</v>
      </c>
      <c r="I71" s="122">
        <f>I22/720</f>
        <v>0</v>
      </c>
      <c r="J71" s="122">
        <f>J22/720</f>
        <v>0</v>
      </c>
      <c r="K71" s="39"/>
    </row>
    <row r="72" spans="1:11" s="58" customFormat="1" ht="15" customHeight="1">
      <c r="A72" s="37"/>
      <c r="B72" s="26"/>
      <c r="C72" s="38"/>
      <c r="D72" s="91"/>
      <c r="E72" s="135" t="s">
        <v>160</v>
      </c>
      <c r="F72" s="42"/>
      <c r="G72" s="42"/>
      <c r="H72" s="42"/>
      <c r="I72" s="42"/>
      <c r="J72" s="105"/>
      <c r="K72" s="39"/>
    </row>
    <row r="73" spans="1:11" ht="24" customHeight="1">
      <c r="A73" s="24"/>
      <c r="B73" s="25"/>
      <c r="C73" s="20"/>
      <c r="D73" s="89" t="s">
        <v>135</v>
      </c>
      <c r="E73" s="12" t="s">
        <v>115</v>
      </c>
      <c r="F73" s="121">
        <f>SUM(G73:J73)</f>
        <v>3.7567204301075267E-3</v>
      </c>
      <c r="G73" s="121">
        <f>SUM(G74:G76)</f>
        <v>0</v>
      </c>
      <c r="H73" s="121">
        <f>SUM(H74:H76)</f>
        <v>0</v>
      </c>
      <c r="I73" s="121">
        <f>SUM(I74:I76)</f>
        <v>3.7567204301075267E-3</v>
      </c>
      <c r="J73" s="124">
        <f>SUM(J74:J76)</f>
        <v>0</v>
      </c>
      <c r="K73" s="21"/>
    </row>
    <row r="74" spans="1:11" s="58" customFormat="1" ht="15" hidden="1" customHeight="1">
      <c r="A74" s="37"/>
      <c r="B74" s="26"/>
      <c r="C74" s="38"/>
      <c r="D74" s="90" t="s">
        <v>154</v>
      </c>
      <c r="E74" s="40"/>
      <c r="F74" s="40"/>
      <c r="G74" s="40"/>
      <c r="H74" s="40"/>
      <c r="I74" s="40"/>
      <c r="J74" s="104"/>
      <c r="K74" s="39"/>
    </row>
    <row r="75" spans="1:11" s="58" customFormat="1" ht="15" customHeight="1">
      <c r="A75" s="37"/>
      <c r="B75" s="26"/>
      <c r="C75" s="116" t="s">
        <v>658</v>
      </c>
      <c r="D75" s="111" t="s">
        <v>659</v>
      </c>
      <c r="E75" s="117" t="str">
        <f>IF('[10]46 - передача'!$E$26="", "", '[10]46 - передача'!$E$26)</f>
        <v>Филиал КВЭП ЗАО "РАМО-М"</v>
      </c>
      <c r="F75" s="121">
        <f>SUM(G75:J75)</f>
        <v>3.7567204301075267E-3</v>
      </c>
      <c r="G75" s="122">
        <f>G26/720</f>
        <v>0</v>
      </c>
      <c r="H75" s="122">
        <f>H26/744</f>
        <v>0</v>
      </c>
      <c r="I75" s="122">
        <f>I26/744</f>
        <v>3.7567204301075267E-3</v>
      </c>
      <c r="J75" s="122">
        <f>J26/744</f>
        <v>0</v>
      </c>
      <c r="K75" s="39"/>
    </row>
    <row r="76" spans="1:11" s="58" customFormat="1" ht="15" customHeight="1">
      <c r="A76" s="37"/>
      <c r="B76" s="26"/>
      <c r="C76" s="38"/>
      <c r="D76" s="91"/>
      <c r="E76" s="135" t="s">
        <v>159</v>
      </c>
      <c r="F76" s="42"/>
      <c r="G76" s="42"/>
      <c r="H76" s="42"/>
      <c r="I76" s="42"/>
      <c r="J76" s="105"/>
      <c r="K76" s="39"/>
    </row>
    <row r="77" spans="1:11" ht="24" customHeight="1">
      <c r="A77" s="24"/>
      <c r="B77" s="25"/>
      <c r="C77" s="20"/>
      <c r="D77" s="89" t="s">
        <v>189</v>
      </c>
      <c r="E77" s="12" t="s">
        <v>190</v>
      </c>
      <c r="F77" s="121">
        <f>SUM(G77:J77)</f>
        <v>0</v>
      </c>
      <c r="G77" s="122">
        <f>G28/720</f>
        <v>0</v>
      </c>
      <c r="H77" s="122">
        <f>H28/720</f>
        <v>0</v>
      </c>
      <c r="I77" s="122">
        <f>I28/720</f>
        <v>0</v>
      </c>
      <c r="J77" s="122">
        <f>J28/720</f>
        <v>0</v>
      </c>
      <c r="K77" s="21"/>
    </row>
    <row r="78" spans="1:11" ht="30" customHeight="1">
      <c r="A78" s="24"/>
      <c r="B78" s="25"/>
      <c r="C78" s="20"/>
      <c r="D78" s="89" t="s">
        <v>108</v>
      </c>
      <c r="E78" s="13" t="s">
        <v>116</v>
      </c>
      <c r="F78" s="121">
        <f>SUM(H78:J78)</f>
        <v>2.0657069892473103</v>
      </c>
      <c r="G78" s="35"/>
      <c r="H78" s="126">
        <f>H79</f>
        <v>0</v>
      </c>
      <c r="I78" s="126">
        <f>I79+I80</f>
        <v>1.1909959677419348</v>
      </c>
      <c r="J78" s="124">
        <f>J79+J80+J81</f>
        <v>0.87471102150537572</v>
      </c>
      <c r="K78" s="21"/>
    </row>
    <row r="79" spans="1:11" ht="24" customHeight="1">
      <c r="A79" s="24"/>
      <c r="B79" s="25"/>
      <c r="C79" s="20"/>
      <c r="D79" s="89" t="s">
        <v>136</v>
      </c>
      <c r="E79" s="12" t="s">
        <v>0</v>
      </c>
      <c r="F79" s="121">
        <f>SUM(H79:J79)</f>
        <v>0</v>
      </c>
      <c r="G79" s="35"/>
      <c r="H79" s="122">
        <f>H30/720</f>
        <v>0</v>
      </c>
      <c r="I79" s="122">
        <f>I30/720</f>
        <v>0</v>
      </c>
      <c r="J79" s="122">
        <f>J30/720</f>
        <v>0</v>
      </c>
      <c r="K79" s="21"/>
    </row>
    <row r="80" spans="1:11" ht="24" customHeight="1">
      <c r="A80" s="24"/>
      <c r="B80" s="25"/>
      <c r="C80" s="20"/>
      <c r="D80" s="89" t="s">
        <v>137</v>
      </c>
      <c r="E80" s="12" t="s">
        <v>131</v>
      </c>
      <c r="F80" s="121">
        <f>SUM(I80:J80)</f>
        <v>1.1909959677419348</v>
      </c>
      <c r="G80" s="35"/>
      <c r="H80" s="35"/>
      <c r="I80" s="122">
        <f>I31/744</f>
        <v>1.1909959677419348</v>
      </c>
      <c r="J80" s="122">
        <f>J31/720</f>
        <v>0</v>
      </c>
      <c r="K80" s="21"/>
    </row>
    <row r="81" spans="1:11" ht="24" customHeight="1">
      <c r="A81" s="24"/>
      <c r="B81" s="25"/>
      <c r="C81" s="20"/>
      <c r="D81" s="89" t="s">
        <v>138</v>
      </c>
      <c r="E81" s="12" t="s">
        <v>132</v>
      </c>
      <c r="F81" s="121">
        <f>SUM(J81)</f>
        <v>0.87471102150537572</v>
      </c>
      <c r="G81" s="35"/>
      <c r="H81" s="35"/>
      <c r="I81" s="35"/>
      <c r="J81" s="122">
        <f>J32/744</f>
        <v>0.87471102150537572</v>
      </c>
      <c r="K81" s="21"/>
    </row>
    <row r="82" spans="1:11" ht="9" customHeight="1">
      <c r="A82" s="24"/>
      <c r="B82" s="25"/>
      <c r="C82" s="20"/>
      <c r="D82" s="92"/>
      <c r="E82" s="71"/>
      <c r="F82" s="72"/>
      <c r="G82" s="73"/>
      <c r="H82" s="73"/>
      <c r="I82" s="73"/>
      <c r="J82" s="106"/>
      <c r="K82" s="21"/>
    </row>
    <row r="83" spans="1:11" ht="30" customHeight="1">
      <c r="A83" s="24"/>
      <c r="B83" s="25"/>
      <c r="C83" s="20"/>
      <c r="D83" s="89" t="s">
        <v>139</v>
      </c>
      <c r="E83" s="13" t="s">
        <v>117</v>
      </c>
      <c r="F83" s="121">
        <f>SUM(G83:J83)</f>
        <v>5.6373575268817202</v>
      </c>
      <c r="G83" s="126">
        <f>SUM(G84,G92,G96,G99,G102)</f>
        <v>0</v>
      </c>
      <c r="H83" s="126">
        <f>SUM(H84,H92,H96,H99,H102)</f>
        <v>4.5295524193548387</v>
      </c>
      <c r="I83" s="126">
        <f>SUM(I84,I92,I96,I99,I102)</f>
        <v>0.30598924731182797</v>
      </c>
      <c r="J83" s="124">
        <f>SUM(J84,J92,J96,J99,J102)</f>
        <v>0.8018158602150538</v>
      </c>
      <c r="K83" s="21"/>
    </row>
    <row r="84" spans="1:11" ht="24" customHeight="1">
      <c r="A84" s="24"/>
      <c r="B84" s="25"/>
      <c r="C84" s="20"/>
      <c r="D84" s="89" t="s">
        <v>140</v>
      </c>
      <c r="E84" s="12" t="s">
        <v>179</v>
      </c>
      <c r="F84" s="121">
        <f>SUM(G84:J84)</f>
        <v>2.2012553763440863</v>
      </c>
      <c r="G84" s="121">
        <f>SUM(G85:G91)</f>
        <v>0</v>
      </c>
      <c r="H84" s="121">
        <f>SUM(H85:H91)</f>
        <v>1.0934502688172043</v>
      </c>
      <c r="I84" s="121">
        <f>SUM(I85:I91)</f>
        <v>0.30598924731182797</v>
      </c>
      <c r="J84" s="124">
        <f>SUM(J85:J91)</f>
        <v>0.8018158602150538</v>
      </c>
      <c r="K84" s="21"/>
    </row>
    <row r="85" spans="1:11" s="58" customFormat="1" ht="15" hidden="1" customHeight="1">
      <c r="A85" s="37"/>
      <c r="B85" s="26"/>
      <c r="C85" s="38"/>
      <c r="D85" s="90" t="s">
        <v>155</v>
      </c>
      <c r="E85" s="40"/>
      <c r="F85" s="40"/>
      <c r="G85" s="40"/>
      <c r="H85" s="40"/>
      <c r="I85" s="40"/>
      <c r="J85" s="104"/>
      <c r="K85" s="39"/>
    </row>
    <row r="86" spans="1:11" s="58" customFormat="1" ht="15" customHeight="1">
      <c r="A86" s="37"/>
      <c r="B86" s="26"/>
      <c r="C86" s="116" t="s">
        <v>658</v>
      </c>
      <c r="D86" s="111" t="s">
        <v>660</v>
      </c>
      <c r="E86" s="117" t="str">
        <f>IF('[10]46 - передача'!$E$37="", "", '[10]46 - передача'!$E$37)</f>
        <v>ОАО "Кубаньэнергосбыт"</v>
      </c>
      <c r="F86" s="121">
        <f>SUM(G86:J86)</f>
        <v>0.68065725806451616</v>
      </c>
      <c r="G86" s="122">
        <f>G37/744</f>
        <v>0</v>
      </c>
      <c r="H86" s="122">
        <f>H37/744</f>
        <v>0</v>
      </c>
      <c r="I86" s="122">
        <f>I37/744</f>
        <v>8.6317204301075267E-3</v>
      </c>
      <c r="J86" s="122">
        <f>J37/744</f>
        <v>0.67202553763440864</v>
      </c>
      <c r="K86" s="39"/>
    </row>
    <row r="87" spans="1:11" s="58" customFormat="1" ht="15" customHeight="1">
      <c r="A87" s="37"/>
      <c r="B87" s="26"/>
      <c r="C87" s="116" t="s">
        <v>658</v>
      </c>
      <c r="D87" s="111" t="s">
        <v>661</v>
      </c>
      <c r="E87" s="117" t="str">
        <f>IF('[10]46 - передача'!$E$38="", "", '[10]46 - передача'!$E$38)</f>
        <v>ОАО "НЭСК"</v>
      </c>
      <c r="F87" s="121">
        <f>SUM(G87:J87)</f>
        <v>0.20557258064516129</v>
      </c>
      <c r="G87" s="122">
        <f>G38/744</f>
        <v>0</v>
      </c>
      <c r="H87" s="122">
        <f t="shared" ref="H87:J90" si="1">H38/744</f>
        <v>1.5403225806451613E-2</v>
      </c>
      <c r="I87" s="122">
        <f t="shared" si="1"/>
        <v>6.0379032258064513E-2</v>
      </c>
      <c r="J87" s="122">
        <f t="shared" si="1"/>
        <v>0.12979032258064516</v>
      </c>
      <c r="K87" s="39"/>
    </row>
    <row r="88" spans="1:11" s="58" customFormat="1" ht="15" customHeight="1">
      <c r="A88" s="37"/>
      <c r="B88" s="26"/>
      <c r="C88" s="116" t="s">
        <v>658</v>
      </c>
      <c r="D88" s="111" t="s">
        <v>662</v>
      </c>
      <c r="E88" s="117" t="str">
        <f>IF('[10]46 - передача'!$E$39="", "", '[10]46 - передача'!$E$39)</f>
        <v>ОАО "Мосэнергосбыт"</v>
      </c>
      <c r="F88" s="121">
        <f>SUM(G88:J88)</f>
        <v>0.44065456989247309</v>
      </c>
      <c r="G88" s="122">
        <f>G39/744</f>
        <v>0</v>
      </c>
      <c r="H88" s="122">
        <f t="shared" si="1"/>
        <v>0.44065456989247309</v>
      </c>
      <c r="I88" s="122">
        <f t="shared" si="1"/>
        <v>0</v>
      </c>
      <c r="J88" s="122">
        <f t="shared" si="1"/>
        <v>0</v>
      </c>
      <c r="K88" s="39"/>
    </row>
    <row r="89" spans="1:11" s="58" customFormat="1" ht="15" customHeight="1">
      <c r="A89" s="37"/>
      <c r="B89" s="26"/>
      <c r="C89" s="116" t="s">
        <v>658</v>
      </c>
      <c r="D89" s="111" t="s">
        <v>663</v>
      </c>
      <c r="E89" s="117" t="str">
        <f>IF('[10]46 - передача'!$E$40="", "", '[10]46 - передача'!$E$40)</f>
        <v>ЗАО "МАРЭМ+"</v>
      </c>
      <c r="F89" s="121">
        <f>SUM(G89:J89)</f>
        <v>0.63739247311827962</v>
      </c>
      <c r="G89" s="122">
        <f>G40/744</f>
        <v>0</v>
      </c>
      <c r="H89" s="122">
        <f t="shared" si="1"/>
        <v>0.63739247311827962</v>
      </c>
      <c r="I89" s="122">
        <f t="shared" si="1"/>
        <v>0</v>
      </c>
      <c r="J89" s="122">
        <f t="shared" si="1"/>
        <v>0</v>
      </c>
      <c r="K89" s="39"/>
    </row>
    <row r="90" spans="1:11" s="58" customFormat="1" ht="15" customHeight="1">
      <c r="A90" s="37"/>
      <c r="B90" s="26"/>
      <c r="C90" s="116" t="s">
        <v>658</v>
      </c>
      <c r="D90" s="111" t="s">
        <v>675</v>
      </c>
      <c r="E90" s="117" t="str">
        <f>IF('[10]46 - передача'!$E$41="", "", '[10]46 - передача'!$E$41)</f>
        <v>ООО "МагнитЭнерго"</v>
      </c>
      <c r="F90" s="121">
        <f>SUM(G90:J90)</f>
        <v>0.23697849462365592</v>
      </c>
      <c r="G90" s="122">
        <f>G41/744</f>
        <v>0</v>
      </c>
      <c r="H90" s="122">
        <f t="shared" si="1"/>
        <v>0</v>
      </c>
      <c r="I90" s="122">
        <f t="shared" si="1"/>
        <v>0.23697849462365592</v>
      </c>
      <c r="J90" s="122">
        <f t="shared" si="1"/>
        <v>0</v>
      </c>
      <c r="K90" s="39"/>
    </row>
    <row r="91" spans="1:11" s="58" customFormat="1" ht="15" customHeight="1">
      <c r="A91" s="37"/>
      <c r="B91" s="26"/>
      <c r="C91" s="38"/>
      <c r="D91" s="91"/>
      <c r="E91" s="135" t="s">
        <v>161</v>
      </c>
      <c r="F91" s="42"/>
      <c r="G91" s="42"/>
      <c r="H91" s="42"/>
      <c r="I91" s="42"/>
      <c r="J91" s="105"/>
      <c r="K91" s="39"/>
    </row>
    <row r="92" spans="1:11" ht="24" customHeight="1">
      <c r="A92" s="24"/>
      <c r="B92" s="25"/>
      <c r="C92" s="20"/>
      <c r="D92" s="89" t="s">
        <v>141</v>
      </c>
      <c r="E92" s="12" t="s">
        <v>118</v>
      </c>
      <c r="F92" s="121">
        <f>SUM(G92:J92)</f>
        <v>3.4361021505376343</v>
      </c>
      <c r="G92" s="121">
        <f>SUM(G93:G95)</f>
        <v>0</v>
      </c>
      <c r="H92" s="121">
        <f>SUM(H93:H95)</f>
        <v>3.4361021505376343</v>
      </c>
      <c r="I92" s="121">
        <f>SUM(I93:I95)</f>
        <v>0</v>
      </c>
      <c r="J92" s="124">
        <f>SUM(J93:J95)</f>
        <v>0</v>
      </c>
      <c r="K92" s="21"/>
    </row>
    <row r="93" spans="1:11" s="58" customFormat="1" ht="15" hidden="1" customHeight="1">
      <c r="A93" s="37"/>
      <c r="B93" s="26"/>
      <c r="C93" s="38"/>
      <c r="D93" s="90" t="s">
        <v>156</v>
      </c>
      <c r="E93" s="40"/>
      <c r="F93" s="40"/>
      <c r="G93" s="40"/>
      <c r="H93" s="40"/>
      <c r="I93" s="40"/>
      <c r="J93" s="104"/>
      <c r="K93" s="39"/>
    </row>
    <row r="94" spans="1:11" s="58" customFormat="1" ht="15" customHeight="1">
      <c r="A94" s="37"/>
      <c r="B94" s="26"/>
      <c r="C94" s="116" t="s">
        <v>658</v>
      </c>
      <c r="D94" s="111" t="s">
        <v>664</v>
      </c>
      <c r="E94" s="117" t="str">
        <f>IF('[10]46 - передача'!$E$45="", "", '[10]46 - передача'!$E$45)</f>
        <v>ОАО "НЭСК-электросети"</v>
      </c>
      <c r="F94" s="121">
        <f>SUM(G94:J94)</f>
        <v>3.4361021505376343</v>
      </c>
      <c r="G94" s="122">
        <f>G45/744</f>
        <v>0</v>
      </c>
      <c r="H94" s="122">
        <f>H45/744</f>
        <v>3.4361021505376343</v>
      </c>
      <c r="I94" s="122">
        <f>I45/744</f>
        <v>0</v>
      </c>
      <c r="J94" s="122">
        <f>J45/744</f>
        <v>0</v>
      </c>
      <c r="K94" s="39"/>
    </row>
    <row r="95" spans="1:11" s="58" customFormat="1" ht="15" customHeight="1">
      <c r="A95" s="37"/>
      <c r="B95" s="26"/>
      <c r="C95" s="38"/>
      <c r="D95" s="91"/>
      <c r="E95" s="135" t="s">
        <v>160</v>
      </c>
      <c r="F95" s="42"/>
      <c r="G95" s="42"/>
      <c r="H95" s="42"/>
      <c r="I95" s="42"/>
      <c r="J95" s="105"/>
      <c r="K95" s="39"/>
    </row>
    <row r="96" spans="1:11" ht="24" customHeight="1">
      <c r="A96" s="24"/>
      <c r="B96" s="25"/>
      <c r="C96" s="20"/>
      <c r="D96" s="89" t="s">
        <v>142</v>
      </c>
      <c r="E96" s="12" t="s">
        <v>119</v>
      </c>
      <c r="F96" s="121">
        <f>SUM(G96:J96)</f>
        <v>0</v>
      </c>
      <c r="G96" s="121">
        <f>SUM(G97:G98)</f>
        <v>0</v>
      </c>
      <c r="H96" s="121">
        <f>SUM(H97:H98)</f>
        <v>0</v>
      </c>
      <c r="I96" s="121">
        <f>SUM(I97:I98)</f>
        <v>0</v>
      </c>
      <c r="J96" s="124">
        <f>SUM(J97:J98)</f>
        <v>0</v>
      </c>
      <c r="K96" s="21"/>
    </row>
    <row r="97" spans="1:11" s="58" customFormat="1" ht="15" hidden="1" customHeight="1">
      <c r="A97" s="37"/>
      <c r="B97" s="26"/>
      <c r="C97" s="38"/>
      <c r="D97" s="90" t="s">
        <v>157</v>
      </c>
      <c r="E97" s="40"/>
      <c r="F97" s="40"/>
      <c r="G97" s="40"/>
      <c r="H97" s="40"/>
      <c r="I97" s="40"/>
      <c r="J97" s="104"/>
      <c r="K97" s="39"/>
    </row>
    <row r="98" spans="1:11" s="58" customFormat="1" ht="15" customHeight="1">
      <c r="A98" s="37"/>
      <c r="B98" s="26"/>
      <c r="C98" s="38"/>
      <c r="D98" s="91"/>
      <c r="E98" s="135" t="s">
        <v>159</v>
      </c>
      <c r="F98" s="42"/>
      <c r="G98" s="42"/>
      <c r="H98" s="42"/>
      <c r="I98" s="42"/>
      <c r="J98" s="105"/>
      <c r="K98" s="39"/>
    </row>
    <row r="99" spans="1:11" ht="24" customHeight="1">
      <c r="C99" s="38"/>
      <c r="D99" s="89" t="s">
        <v>143</v>
      </c>
      <c r="E99" s="60" t="s">
        <v>170</v>
      </c>
      <c r="F99" s="126">
        <f>SUM(G99:J99)</f>
        <v>0</v>
      </c>
      <c r="G99" s="126">
        <f>SUM(G100:G101)</f>
        <v>0</v>
      </c>
      <c r="H99" s="126">
        <f>SUM(H100:H101)</f>
        <v>0</v>
      </c>
      <c r="I99" s="126">
        <f>SUM(I100:I101)</f>
        <v>0</v>
      </c>
      <c r="J99" s="124">
        <f>SUM(J100:J101)</f>
        <v>0</v>
      </c>
      <c r="K99" s="39"/>
    </row>
    <row r="100" spans="1:11" s="58" customFormat="1" ht="15" hidden="1" customHeight="1">
      <c r="A100" s="37"/>
      <c r="B100" s="26"/>
      <c r="C100" s="38"/>
      <c r="D100" s="90" t="s">
        <v>181</v>
      </c>
      <c r="E100" s="40"/>
      <c r="F100" s="40"/>
      <c r="G100" s="40"/>
      <c r="H100" s="40"/>
      <c r="I100" s="40"/>
      <c r="J100" s="104"/>
      <c r="K100" s="39"/>
    </row>
    <row r="101" spans="1:11" ht="15" customHeight="1">
      <c r="C101" s="38"/>
      <c r="D101" s="93"/>
      <c r="E101" s="135" t="s">
        <v>173</v>
      </c>
      <c r="F101" s="62"/>
      <c r="G101" s="62"/>
      <c r="H101" s="62"/>
      <c r="I101" s="62"/>
      <c r="J101" s="107"/>
      <c r="K101" s="39"/>
    </row>
    <row r="102" spans="1:11" ht="24" customHeight="1">
      <c r="A102" s="24"/>
      <c r="B102" s="25"/>
      <c r="C102" s="20"/>
      <c r="D102" s="89" t="s">
        <v>186</v>
      </c>
      <c r="E102" s="12" t="s">
        <v>188</v>
      </c>
      <c r="F102" s="121">
        <f>SUM(G102:J102)</f>
        <v>0</v>
      </c>
      <c r="G102" s="121">
        <f>SUM(G103:G104)</f>
        <v>0</v>
      </c>
      <c r="H102" s="121">
        <f>SUM(H103:H104)</f>
        <v>0</v>
      </c>
      <c r="I102" s="121">
        <f>SUM(I103:I104)</f>
        <v>0</v>
      </c>
      <c r="J102" s="124">
        <f>SUM(J103:J104)</f>
        <v>0</v>
      </c>
      <c r="K102" s="21"/>
    </row>
    <row r="103" spans="1:11" s="58" customFormat="1" ht="15" hidden="1" customHeight="1">
      <c r="A103" s="37"/>
      <c r="B103" s="26"/>
      <c r="C103" s="38"/>
      <c r="D103" s="90" t="s">
        <v>187</v>
      </c>
      <c r="E103" s="40"/>
      <c r="F103" s="40"/>
      <c r="G103" s="40"/>
      <c r="H103" s="40"/>
      <c r="I103" s="40"/>
      <c r="J103" s="104"/>
      <c r="K103" s="39"/>
    </row>
    <row r="104" spans="1:11" s="58" customFormat="1" ht="15" customHeight="1">
      <c r="A104" s="37"/>
      <c r="B104" s="26"/>
      <c r="C104" s="38"/>
      <c r="D104" s="91"/>
      <c r="E104" s="135" t="s">
        <v>160</v>
      </c>
      <c r="F104" s="42"/>
      <c r="G104" s="42"/>
      <c r="H104" s="42"/>
      <c r="I104" s="42"/>
      <c r="J104" s="105"/>
      <c r="K104" s="39"/>
    </row>
    <row r="105" spans="1:11" ht="30" customHeight="1">
      <c r="A105" s="24"/>
      <c r="B105" s="25"/>
      <c r="C105" s="20"/>
      <c r="D105" s="89" t="s">
        <v>144</v>
      </c>
      <c r="E105" s="13" t="s">
        <v>121</v>
      </c>
      <c r="F105" s="121">
        <f>SUM(G105:I105)</f>
        <v>2.0657069892473103</v>
      </c>
      <c r="G105" s="126">
        <f>SUM(G79:J79)</f>
        <v>0</v>
      </c>
      <c r="H105" s="126">
        <f>SUM(G80:J80)</f>
        <v>1.1909959677419348</v>
      </c>
      <c r="I105" s="126">
        <f>SUM(G81:J81)</f>
        <v>0.87471102150537572</v>
      </c>
      <c r="J105" s="108"/>
      <c r="K105" s="21"/>
    </row>
    <row r="106" spans="1:11" ht="30" customHeight="1">
      <c r="A106" s="24"/>
      <c r="B106" s="25"/>
      <c r="C106" s="20"/>
      <c r="D106" s="89" t="s">
        <v>145</v>
      </c>
      <c r="E106" s="13" t="s">
        <v>120</v>
      </c>
      <c r="F106" s="121">
        <f t="shared" ref="F106:F114" si="2">SUM(G106:J106)</f>
        <v>0</v>
      </c>
      <c r="G106" s="122">
        <f>G57/720</f>
        <v>0</v>
      </c>
      <c r="H106" s="122">
        <f>H57/744</f>
        <v>0</v>
      </c>
      <c r="I106" s="122">
        <f>I57/720</f>
        <v>0</v>
      </c>
      <c r="J106" s="122">
        <f>J57/720</f>
        <v>0</v>
      </c>
      <c r="K106" s="21"/>
    </row>
    <row r="107" spans="1:11" ht="9" customHeight="1">
      <c r="A107" s="24"/>
      <c r="B107" s="25"/>
      <c r="C107" s="20"/>
      <c r="D107" s="92"/>
      <c r="E107" s="71"/>
      <c r="F107" s="72"/>
      <c r="G107" s="73"/>
      <c r="H107" s="73"/>
      <c r="I107" s="73"/>
      <c r="J107" s="106"/>
      <c r="K107" s="21"/>
    </row>
    <row r="108" spans="1:11" ht="30" customHeight="1">
      <c r="A108" s="24"/>
      <c r="B108" s="25"/>
      <c r="C108" s="20"/>
      <c r="D108" s="89" t="s">
        <v>146</v>
      </c>
      <c r="E108" s="13" t="s">
        <v>122</v>
      </c>
      <c r="F108" s="121">
        <f>SUM(G108:J108)</f>
        <v>0.13073790322580645</v>
      </c>
      <c r="G108" s="126">
        <f>SUM(G109:G110)</f>
        <v>0</v>
      </c>
      <c r="H108" s="126">
        <f>SUM(H109:H110)</f>
        <v>4.3790322580645157E-2</v>
      </c>
      <c r="I108" s="126">
        <f>SUM(I109:I110)</f>
        <v>1.4052419354838711E-2</v>
      </c>
      <c r="J108" s="124">
        <f>SUM(J109:J110)</f>
        <v>7.2895161290322585E-2</v>
      </c>
      <c r="K108" s="21"/>
    </row>
    <row r="109" spans="1:11" ht="24" customHeight="1">
      <c r="A109" s="24"/>
      <c r="B109" s="25"/>
      <c r="C109" s="20"/>
      <c r="D109" s="89" t="s">
        <v>149</v>
      </c>
      <c r="E109" s="12" t="s">
        <v>123</v>
      </c>
      <c r="F109" s="121">
        <f t="shared" si="2"/>
        <v>0</v>
      </c>
      <c r="G109" s="122">
        <f>G60/720</f>
        <v>0</v>
      </c>
      <c r="H109" s="122">
        <f t="shared" ref="H109:J110" si="3">H60/744</f>
        <v>0</v>
      </c>
      <c r="I109" s="122">
        <f t="shared" si="3"/>
        <v>0</v>
      </c>
      <c r="J109" s="122">
        <f t="shared" si="3"/>
        <v>0</v>
      </c>
      <c r="K109" s="21"/>
    </row>
    <row r="110" spans="1:11" ht="24" customHeight="1">
      <c r="A110" s="24"/>
      <c r="B110" s="25"/>
      <c r="C110" s="20"/>
      <c r="D110" s="89" t="s">
        <v>180</v>
      </c>
      <c r="E110" s="14" t="s">
        <v>124</v>
      </c>
      <c r="F110" s="121">
        <f t="shared" si="2"/>
        <v>0.13073790322580645</v>
      </c>
      <c r="G110" s="122">
        <f>G61/720</f>
        <v>0</v>
      </c>
      <c r="H110" s="122">
        <f t="shared" si="3"/>
        <v>4.3790322580645157E-2</v>
      </c>
      <c r="I110" s="122">
        <f t="shared" si="3"/>
        <v>1.4052419354838711E-2</v>
      </c>
      <c r="J110" s="122">
        <f t="shared" si="3"/>
        <v>7.2895161290322585E-2</v>
      </c>
      <c r="K110" s="21"/>
    </row>
    <row r="111" spans="1:11" ht="9" customHeight="1">
      <c r="A111" s="24"/>
      <c r="B111" s="25"/>
      <c r="C111" s="20"/>
      <c r="D111" s="92"/>
      <c r="E111" s="71"/>
      <c r="F111" s="72"/>
      <c r="G111" s="73"/>
      <c r="H111" s="73"/>
      <c r="I111" s="73"/>
      <c r="J111" s="106"/>
      <c r="K111" s="21"/>
    </row>
    <row r="112" spans="1:11" ht="30" customHeight="1">
      <c r="A112" s="24"/>
      <c r="B112" s="25"/>
      <c r="C112" s="20"/>
      <c r="D112" s="89" t="s">
        <v>147</v>
      </c>
      <c r="E112" s="13" t="s">
        <v>125</v>
      </c>
      <c r="F112" s="121">
        <f t="shared" si="2"/>
        <v>0</v>
      </c>
      <c r="G112" s="122">
        <f t="shared" ref="G112:J113" si="4">G63/720</f>
        <v>0</v>
      </c>
      <c r="H112" s="122">
        <f t="shared" si="4"/>
        <v>0</v>
      </c>
      <c r="I112" s="122">
        <f t="shared" si="4"/>
        <v>0</v>
      </c>
      <c r="J112" s="122">
        <f t="shared" si="4"/>
        <v>0</v>
      </c>
      <c r="K112" s="21"/>
    </row>
    <row r="113" spans="1:11" ht="30" customHeight="1">
      <c r="A113" s="24"/>
      <c r="B113" s="25"/>
      <c r="C113" s="20"/>
      <c r="D113" s="89" t="s">
        <v>148</v>
      </c>
      <c r="E113" s="13" t="s">
        <v>126</v>
      </c>
      <c r="F113" s="121">
        <f t="shared" si="2"/>
        <v>0</v>
      </c>
      <c r="G113" s="122">
        <f t="shared" si="4"/>
        <v>0</v>
      </c>
      <c r="H113" s="122">
        <f t="shared" si="4"/>
        <v>0</v>
      </c>
      <c r="I113" s="122">
        <f t="shared" si="4"/>
        <v>0</v>
      </c>
      <c r="J113" s="122">
        <f t="shared" si="4"/>
        <v>0</v>
      </c>
      <c r="K113" s="21"/>
    </row>
    <row r="114" spans="1:11" ht="30" customHeight="1">
      <c r="A114" s="24"/>
      <c r="B114" s="25"/>
      <c r="C114" s="20"/>
      <c r="D114" s="94" t="s">
        <v>150</v>
      </c>
      <c r="E114" s="31" t="s">
        <v>2</v>
      </c>
      <c r="F114" s="128">
        <f t="shared" si="2"/>
        <v>-8.6736173798840355E-16</v>
      </c>
      <c r="G114" s="129">
        <f>G67-G83-G105-G106-G108+G112-G113</f>
        <v>0</v>
      </c>
      <c r="H114" s="129">
        <f>H67+H78-H83-H105-H106-H108+H112-H113</f>
        <v>-7.6327832942979512E-17</v>
      </c>
      <c r="I114" s="129">
        <f>I67+I78-I83-I105-I106-I108+I112-I113</f>
        <v>-1.2490009027033011E-16</v>
      </c>
      <c r="J114" s="130">
        <f>J67+J78-J83-J106-J108+J112-J113</f>
        <v>-6.6613381477509392E-16</v>
      </c>
      <c r="K114" s="21"/>
    </row>
    <row r="115" spans="1:11" ht="18" customHeight="1">
      <c r="A115" s="24"/>
      <c r="B115" s="25"/>
      <c r="C115" s="20"/>
      <c r="D115" s="153" t="s">
        <v>152</v>
      </c>
      <c r="E115" s="154"/>
      <c r="F115" s="154"/>
      <c r="G115" s="154"/>
      <c r="H115" s="154"/>
      <c r="I115" s="154"/>
      <c r="J115" s="155"/>
      <c r="K115" s="21"/>
    </row>
    <row r="116" spans="1:11" ht="30" customHeight="1">
      <c r="A116" s="24"/>
      <c r="B116" s="25"/>
      <c r="C116" s="20"/>
      <c r="D116" s="88" t="s">
        <v>109</v>
      </c>
      <c r="E116" s="32" t="s">
        <v>129</v>
      </c>
      <c r="F116" s="119">
        <f>SUM(G116:J116)</f>
        <v>10.55</v>
      </c>
      <c r="G116" s="131"/>
      <c r="H116" s="131">
        <v>10.55</v>
      </c>
      <c r="I116" s="131"/>
      <c r="J116" s="131"/>
      <c r="K116" s="21"/>
    </row>
    <row r="117" spans="1:11" ht="30" customHeight="1">
      <c r="A117" s="24"/>
      <c r="B117" s="25"/>
      <c r="C117" s="20"/>
      <c r="D117" s="94" t="s">
        <v>108</v>
      </c>
      <c r="E117" s="33" t="s">
        <v>130</v>
      </c>
      <c r="F117" s="129">
        <f>SUM(G117:J117)</f>
        <v>18.32</v>
      </c>
      <c r="G117" s="132"/>
      <c r="H117" s="131">
        <v>12.6</v>
      </c>
      <c r="I117" s="131">
        <v>5.72</v>
      </c>
      <c r="J117" s="127"/>
      <c r="K117" s="21"/>
    </row>
    <row r="118" spans="1:11" ht="18" customHeight="1">
      <c r="A118" s="24"/>
      <c r="B118" s="25"/>
      <c r="C118" s="20"/>
      <c r="D118" s="143" t="s">
        <v>168</v>
      </c>
      <c r="E118" s="144"/>
      <c r="F118" s="144"/>
      <c r="G118" s="144"/>
      <c r="H118" s="144"/>
      <c r="I118" s="144"/>
      <c r="J118" s="145"/>
      <c r="K118" s="21"/>
    </row>
    <row r="119" spans="1:11" ht="30" customHeight="1">
      <c r="A119" s="24"/>
      <c r="B119" s="25"/>
      <c r="C119" s="20"/>
      <c r="D119" s="88" t="s">
        <v>109</v>
      </c>
      <c r="E119" s="32" t="s">
        <v>15</v>
      </c>
      <c r="F119" s="119">
        <f>SUM(G119:J119)</f>
        <v>2695.6927676000005</v>
      </c>
      <c r="G119" s="133">
        <f>SUM(G120,G123,G127)</f>
        <v>0</v>
      </c>
      <c r="H119" s="133">
        <f>SUM(H120,H123,H127)</f>
        <v>2559.5749815500003</v>
      </c>
      <c r="I119" s="133">
        <f>SUM(I120,I123,I127)</f>
        <v>37.597388400000007</v>
      </c>
      <c r="J119" s="134">
        <f>SUM(J120,J123,J127)</f>
        <v>98.520397650000007</v>
      </c>
      <c r="K119" s="21"/>
    </row>
    <row r="120" spans="1:11" s="58" customFormat="1" ht="24" customHeight="1">
      <c r="A120" s="37"/>
      <c r="B120" s="26"/>
      <c r="C120" s="38"/>
      <c r="D120" s="89" t="s">
        <v>133</v>
      </c>
      <c r="E120" s="60" t="s">
        <v>169</v>
      </c>
      <c r="F120" s="126">
        <f>SUM(G120:J120)</f>
        <v>0</v>
      </c>
      <c r="G120" s="126">
        <f>SUM(G121:G122)</f>
        <v>0</v>
      </c>
      <c r="H120" s="126">
        <f>SUM(H121:H122)</f>
        <v>0</v>
      </c>
      <c r="I120" s="126">
        <f>SUM(I121:I122)</f>
        <v>0</v>
      </c>
      <c r="J120" s="124">
        <f>SUM(J121:J122)</f>
        <v>0</v>
      </c>
      <c r="K120" s="39"/>
    </row>
    <row r="121" spans="1:11" s="58" customFormat="1" ht="15" hidden="1" customHeight="1">
      <c r="A121" s="37"/>
      <c r="B121" s="26"/>
      <c r="C121" s="38"/>
      <c r="D121" s="90" t="s">
        <v>174</v>
      </c>
      <c r="E121" s="40"/>
      <c r="F121" s="40"/>
      <c r="G121" s="40"/>
      <c r="H121" s="40"/>
      <c r="I121" s="40"/>
      <c r="J121" s="104"/>
      <c r="K121" s="39"/>
    </row>
    <row r="122" spans="1:11" s="58" customFormat="1" ht="15" customHeight="1">
      <c r="A122" s="37"/>
      <c r="B122" s="26"/>
      <c r="C122" s="38"/>
      <c r="D122" s="91"/>
      <c r="E122" s="36" t="s">
        <v>161</v>
      </c>
      <c r="F122" s="42"/>
      <c r="G122" s="42"/>
      <c r="H122" s="42"/>
      <c r="I122" s="42"/>
      <c r="J122" s="105"/>
      <c r="K122" s="39"/>
    </row>
    <row r="123" spans="1:11" ht="24" customHeight="1">
      <c r="A123" s="25"/>
      <c r="B123" s="25"/>
      <c r="C123" s="20"/>
      <c r="D123" s="89" t="s">
        <v>134</v>
      </c>
      <c r="E123" s="60" t="s">
        <v>176</v>
      </c>
      <c r="F123" s="126">
        <f>SUM(G123:J123)</f>
        <v>2695.6927676000005</v>
      </c>
      <c r="G123" s="126">
        <f>SUM(G124:G126)</f>
        <v>0</v>
      </c>
      <c r="H123" s="126">
        <f>SUM(H124:H126)</f>
        <v>2559.5749815500003</v>
      </c>
      <c r="I123" s="126">
        <f>SUM(I124:I126)</f>
        <v>37.597388400000007</v>
      </c>
      <c r="J123" s="124">
        <f>SUM(J124:J126)</f>
        <v>98.520397650000007</v>
      </c>
      <c r="K123" s="21"/>
    </row>
    <row r="124" spans="1:11" s="58" customFormat="1" ht="15" hidden="1" customHeight="1">
      <c r="A124" s="37" t="s">
        <v>175</v>
      </c>
      <c r="B124" s="26"/>
      <c r="C124" s="38"/>
      <c r="D124" s="90" t="s">
        <v>153</v>
      </c>
      <c r="E124" s="40"/>
      <c r="F124" s="40"/>
      <c r="G124" s="40"/>
      <c r="H124" s="40"/>
      <c r="I124" s="40"/>
      <c r="J124" s="104"/>
      <c r="K124" s="39"/>
    </row>
    <row r="125" spans="1:11" s="58" customFormat="1" ht="15" customHeight="1">
      <c r="A125" s="37"/>
      <c r="B125" s="26"/>
      <c r="C125" s="115" t="s">
        <v>658</v>
      </c>
      <c r="D125" s="111" t="s">
        <v>665</v>
      </c>
      <c r="E125" s="43" t="s">
        <v>433</v>
      </c>
      <c r="F125" s="121">
        <f>SUM(G125:J125)</f>
        <v>2695.6927676000005</v>
      </c>
      <c r="G125" s="122"/>
      <c r="H125" s="122">
        <f>H116*189859.87/1000+H34*165.15/1000</f>
        <v>2559.5749815500003</v>
      </c>
      <c r="I125" s="122">
        <f>I34*165.15/1000</f>
        <v>37.597388400000007</v>
      </c>
      <c r="J125" s="122">
        <f>J34*165.15/1000</f>
        <v>98.520397650000007</v>
      </c>
      <c r="K125" s="39"/>
    </row>
    <row r="126" spans="1:11" s="58" customFormat="1" ht="15" customHeight="1">
      <c r="A126" s="37"/>
      <c r="B126" s="26"/>
      <c r="C126" s="38"/>
      <c r="D126" s="95"/>
      <c r="E126" s="36" t="s">
        <v>160</v>
      </c>
      <c r="F126" s="61"/>
      <c r="G126" s="61"/>
      <c r="H126" s="61"/>
      <c r="I126" s="61"/>
      <c r="J126" s="109"/>
      <c r="K126" s="39"/>
    </row>
    <row r="127" spans="1:11" s="58" customFormat="1" ht="24" customHeight="1">
      <c r="A127" s="37"/>
      <c r="B127" s="26"/>
      <c r="C127" s="38"/>
      <c r="D127" s="89" t="s">
        <v>135</v>
      </c>
      <c r="E127" s="60" t="s">
        <v>170</v>
      </c>
      <c r="F127" s="126">
        <f>SUM(G127:J127)</f>
        <v>0</v>
      </c>
      <c r="G127" s="126">
        <f>SUM(G128:G129)</f>
        <v>0</v>
      </c>
      <c r="H127" s="126">
        <f>SUM(H128:H129)</f>
        <v>0</v>
      </c>
      <c r="I127" s="126">
        <f>SUM(I128:I129)</f>
        <v>0</v>
      </c>
      <c r="J127" s="124">
        <f>SUM(J128:J129)</f>
        <v>0</v>
      </c>
      <c r="K127" s="39"/>
    </row>
    <row r="128" spans="1:11" s="58" customFormat="1" ht="15" hidden="1" customHeight="1">
      <c r="A128" s="37"/>
      <c r="B128" s="26"/>
      <c r="C128" s="38"/>
      <c r="D128" s="90" t="s">
        <v>154</v>
      </c>
      <c r="E128" s="40"/>
      <c r="F128" s="40"/>
      <c r="G128" s="40"/>
      <c r="H128" s="40"/>
      <c r="I128" s="40"/>
      <c r="J128" s="104"/>
      <c r="K128" s="39"/>
    </row>
    <row r="129" spans="1:11" s="58" customFormat="1" ht="15" customHeight="1">
      <c r="A129" s="26"/>
      <c r="B129" s="26"/>
      <c r="C129" s="38"/>
      <c r="D129" s="93"/>
      <c r="E129" s="84" t="s">
        <v>173</v>
      </c>
      <c r="F129" s="62"/>
      <c r="G129" s="62"/>
      <c r="H129" s="62"/>
      <c r="I129" s="62"/>
      <c r="J129" s="107"/>
      <c r="K129" s="39"/>
    </row>
    <row r="130" spans="1:11" s="58" customFormat="1" ht="18" customHeight="1">
      <c r="A130" s="26"/>
      <c r="B130" s="26"/>
      <c r="C130" s="38"/>
      <c r="D130" s="143" t="s">
        <v>171</v>
      </c>
      <c r="E130" s="144"/>
      <c r="F130" s="144"/>
      <c r="G130" s="144"/>
      <c r="H130" s="144"/>
      <c r="I130" s="144"/>
      <c r="J130" s="145"/>
      <c r="K130" s="39"/>
    </row>
    <row r="131" spans="1:11" s="58" customFormat="1" ht="24" customHeight="1">
      <c r="A131" s="26"/>
      <c r="B131" s="26"/>
      <c r="C131" s="38"/>
      <c r="D131" s="88" t="s">
        <v>109</v>
      </c>
      <c r="E131" s="85" t="s">
        <v>110</v>
      </c>
      <c r="F131" s="119">
        <f>SUM(G131:J131)</f>
        <v>0</v>
      </c>
      <c r="G131" s="118">
        <f>SUM(G132:G133)</f>
        <v>0</v>
      </c>
      <c r="H131" s="118">
        <f>SUM(H132:H133)</f>
        <v>0</v>
      </c>
      <c r="I131" s="118">
        <f>SUM(I132:I133)</f>
        <v>0</v>
      </c>
      <c r="J131" s="120">
        <f>SUM(J132:J133)</f>
        <v>0</v>
      </c>
      <c r="K131" s="39"/>
    </row>
    <row r="132" spans="1:11" s="58" customFormat="1" ht="15" hidden="1" customHeight="1">
      <c r="A132" s="37"/>
      <c r="B132" s="26"/>
      <c r="C132" s="38"/>
      <c r="D132" s="90" t="s">
        <v>158</v>
      </c>
      <c r="E132" s="40"/>
      <c r="F132" s="40"/>
      <c r="G132" s="40"/>
      <c r="H132" s="40"/>
      <c r="I132" s="40"/>
      <c r="J132" s="104"/>
      <c r="K132" s="39"/>
    </row>
    <row r="133" spans="1:11" s="58" customFormat="1" ht="15" customHeight="1">
      <c r="A133" s="26"/>
      <c r="B133" s="26"/>
      <c r="C133" s="38"/>
      <c r="D133" s="93"/>
      <c r="E133" s="84" t="s">
        <v>178</v>
      </c>
      <c r="F133" s="62"/>
      <c r="G133" s="62"/>
      <c r="H133" s="62"/>
      <c r="I133" s="62"/>
      <c r="J133" s="107"/>
      <c r="K133" s="39"/>
    </row>
    <row r="134" spans="1:11" ht="18" customHeight="1">
      <c r="A134" s="25"/>
      <c r="B134" s="54"/>
      <c r="C134" s="38"/>
      <c r="D134" s="143" t="s">
        <v>172</v>
      </c>
      <c r="E134" s="144"/>
      <c r="F134" s="144"/>
      <c r="G134" s="144"/>
      <c r="H134" s="144"/>
      <c r="I134" s="144"/>
      <c r="J134" s="145"/>
      <c r="K134" s="39"/>
    </row>
    <row r="135" spans="1:11" ht="30" customHeight="1">
      <c r="C135" s="38"/>
      <c r="D135" s="88" t="s">
        <v>109</v>
      </c>
      <c r="E135" s="85" t="s">
        <v>151</v>
      </c>
      <c r="F135" s="119">
        <f>SUM(G135:J135)</f>
        <v>3868.35</v>
      </c>
      <c r="G135" s="118">
        <f>SUM(G136,G139,G143)</f>
        <v>0</v>
      </c>
      <c r="H135" s="118">
        <f>SUM(H136,H139,H143)</f>
        <v>3868.35</v>
      </c>
      <c r="I135" s="118">
        <f>SUM(I136,I139,I143)</f>
        <v>0</v>
      </c>
      <c r="J135" s="120">
        <f>SUM(J136,J139,J143)</f>
        <v>0</v>
      </c>
      <c r="K135" s="39"/>
    </row>
    <row r="136" spans="1:11" ht="24" customHeight="1">
      <c r="C136" s="38"/>
      <c r="D136" s="89" t="s">
        <v>133</v>
      </c>
      <c r="E136" s="60" t="s">
        <v>169</v>
      </c>
      <c r="F136" s="126">
        <f>SUM(G136:J136)</f>
        <v>0</v>
      </c>
      <c r="G136" s="126">
        <f>SUM(G137:G138)</f>
        <v>0</v>
      </c>
      <c r="H136" s="126">
        <f>SUM(H137:H138)</f>
        <v>0</v>
      </c>
      <c r="I136" s="126">
        <f>SUM(I137:I138)</f>
        <v>0</v>
      </c>
      <c r="J136" s="124">
        <f>SUM(J137:J138)</f>
        <v>0</v>
      </c>
      <c r="K136" s="39"/>
    </row>
    <row r="137" spans="1:11" s="58" customFormat="1" ht="15" hidden="1" customHeight="1">
      <c r="A137" s="37"/>
      <c r="B137" s="26"/>
      <c r="C137" s="38"/>
      <c r="D137" s="90" t="s">
        <v>174</v>
      </c>
      <c r="E137" s="40"/>
      <c r="F137" s="40"/>
      <c r="G137" s="40"/>
      <c r="H137" s="40"/>
      <c r="I137" s="40"/>
      <c r="J137" s="104"/>
      <c r="K137" s="39"/>
    </row>
    <row r="138" spans="1:11" ht="15" customHeight="1">
      <c r="C138" s="38"/>
      <c r="D138" s="91"/>
      <c r="E138" s="135" t="s">
        <v>161</v>
      </c>
      <c r="F138" s="42"/>
      <c r="G138" s="42"/>
      <c r="H138" s="42"/>
      <c r="I138" s="42"/>
      <c r="J138" s="105"/>
      <c r="K138" s="39"/>
    </row>
    <row r="139" spans="1:11" ht="24" customHeight="1">
      <c r="C139" s="38"/>
      <c r="D139" s="89" t="s">
        <v>134</v>
      </c>
      <c r="E139" s="60" t="s">
        <v>176</v>
      </c>
      <c r="F139" s="126">
        <f>SUM(G139:J139)</f>
        <v>3868.35</v>
      </c>
      <c r="G139" s="126">
        <f>SUM(G140:G142)</f>
        <v>0</v>
      </c>
      <c r="H139" s="126">
        <f>SUM(H140:H142)</f>
        <v>3868.35</v>
      </c>
      <c r="I139" s="126">
        <f>SUM(I140:I142)</f>
        <v>0</v>
      </c>
      <c r="J139" s="124">
        <f>SUM(J140:J142)</f>
        <v>0</v>
      </c>
      <c r="K139" s="39"/>
    </row>
    <row r="140" spans="1:11" s="58" customFormat="1" ht="15" hidden="1" customHeight="1">
      <c r="A140" s="37"/>
      <c r="B140" s="26"/>
      <c r="C140" s="38"/>
      <c r="D140" s="90" t="s">
        <v>153</v>
      </c>
      <c r="E140" s="40"/>
      <c r="F140" s="40"/>
      <c r="G140" s="40"/>
      <c r="H140" s="40"/>
      <c r="I140" s="40"/>
      <c r="J140" s="104"/>
      <c r="K140" s="39"/>
    </row>
    <row r="141" spans="1:11" s="58" customFormat="1" ht="15" customHeight="1">
      <c r="A141" s="37"/>
      <c r="B141" s="26"/>
      <c r="C141" s="116" t="s">
        <v>658</v>
      </c>
      <c r="D141" s="111" t="s">
        <v>665</v>
      </c>
      <c r="E141" s="117" t="str">
        <f>IF('[10]46 - передача'!$E$125="", "", '[10]46 - передача'!$E$125)</f>
        <v>ОАО "Кубаньэнерго"</v>
      </c>
      <c r="F141" s="121">
        <f>SUM(G141:J141)</f>
        <v>3868.35</v>
      </c>
      <c r="G141" s="122"/>
      <c r="H141" s="122">
        <v>3868.35</v>
      </c>
      <c r="I141" s="122"/>
      <c r="J141" s="125"/>
      <c r="K141" s="39"/>
    </row>
    <row r="142" spans="1:11" ht="15" customHeight="1">
      <c r="C142" s="38"/>
      <c r="D142" s="95"/>
      <c r="E142" s="135" t="s">
        <v>160</v>
      </c>
      <c r="F142" s="61"/>
      <c r="G142" s="61"/>
      <c r="H142" s="61"/>
      <c r="I142" s="61"/>
      <c r="J142" s="109"/>
      <c r="K142" s="39"/>
    </row>
    <row r="143" spans="1:11" ht="24" customHeight="1">
      <c r="C143" s="38"/>
      <c r="D143" s="89" t="s">
        <v>135</v>
      </c>
      <c r="E143" s="60" t="s">
        <v>170</v>
      </c>
      <c r="F143" s="126">
        <f>SUM(G143:J143)</f>
        <v>0</v>
      </c>
      <c r="G143" s="126">
        <f>SUM(G144:G145)</f>
        <v>0</v>
      </c>
      <c r="H143" s="126">
        <f>SUM(H144:H145)</f>
        <v>0</v>
      </c>
      <c r="I143" s="126">
        <f>SUM(I144:I145)</f>
        <v>0</v>
      </c>
      <c r="J143" s="124">
        <f>SUM(J144:J145)</f>
        <v>0</v>
      </c>
      <c r="K143" s="39"/>
    </row>
    <row r="144" spans="1:11" s="58" customFormat="1" ht="15" hidden="1" customHeight="1">
      <c r="A144" s="37"/>
      <c r="B144" s="26"/>
      <c r="C144" s="38"/>
      <c r="D144" s="90" t="s">
        <v>154</v>
      </c>
      <c r="E144" s="40"/>
      <c r="F144" s="40"/>
      <c r="G144" s="40"/>
      <c r="H144" s="40"/>
      <c r="I144" s="40"/>
      <c r="J144" s="104"/>
      <c r="K144" s="39"/>
    </row>
    <row r="145" spans="1:11" ht="15" customHeight="1">
      <c r="C145" s="38"/>
      <c r="D145" s="93"/>
      <c r="E145" s="135" t="s">
        <v>173</v>
      </c>
      <c r="F145" s="62"/>
      <c r="G145" s="62"/>
      <c r="H145" s="62"/>
      <c r="I145" s="62"/>
      <c r="J145" s="107"/>
      <c r="K145" s="39"/>
    </row>
    <row r="146" spans="1:11" ht="9" customHeight="1">
      <c r="A146" s="24"/>
      <c r="B146" s="25"/>
      <c r="C146" s="20"/>
      <c r="D146" s="92"/>
      <c r="E146" s="71"/>
      <c r="F146" s="72"/>
      <c r="G146" s="73"/>
      <c r="H146" s="73"/>
      <c r="I146" s="73"/>
      <c r="J146" s="106"/>
      <c r="K146" s="21"/>
    </row>
    <row r="147" spans="1:11" ht="30" customHeight="1">
      <c r="C147" s="38"/>
      <c r="D147" s="89" t="s">
        <v>108</v>
      </c>
      <c r="E147" s="34" t="s">
        <v>166</v>
      </c>
      <c r="F147" s="126">
        <f>SUM(G147:J147)</f>
        <v>0</v>
      </c>
      <c r="G147" s="126">
        <f>SUM(G148:G149)</f>
        <v>0</v>
      </c>
      <c r="H147" s="126">
        <f>SUM(H148:H149)</f>
        <v>0</v>
      </c>
      <c r="I147" s="126">
        <f>SUM(I148:I149)</f>
        <v>0</v>
      </c>
      <c r="J147" s="124">
        <f>SUM(J148:J149)</f>
        <v>0</v>
      </c>
      <c r="K147" s="39"/>
    </row>
    <row r="148" spans="1:11" s="58" customFormat="1" ht="15" hidden="1" customHeight="1">
      <c r="A148" s="37"/>
      <c r="B148" s="26"/>
      <c r="C148" s="38"/>
      <c r="D148" s="90" t="s">
        <v>165</v>
      </c>
      <c r="E148" s="40"/>
      <c r="F148" s="40"/>
      <c r="G148" s="40"/>
      <c r="H148" s="40"/>
      <c r="I148" s="40"/>
      <c r="J148" s="104"/>
      <c r="K148" s="39"/>
    </row>
    <row r="149" spans="1:11" ht="15" customHeight="1" thickBot="1">
      <c r="C149" s="38"/>
      <c r="D149" s="99"/>
      <c r="E149" s="136" t="s">
        <v>178</v>
      </c>
      <c r="F149" s="100"/>
      <c r="G149" s="100"/>
      <c r="H149" s="100"/>
      <c r="I149" s="100"/>
      <c r="J149" s="110"/>
      <c r="K149" s="39"/>
    </row>
    <row r="150" spans="1:11">
      <c r="C150" s="63"/>
      <c r="D150" s="64"/>
      <c r="E150" s="65"/>
      <c r="F150" s="66"/>
      <c r="G150" s="66"/>
      <c r="H150" s="66"/>
      <c r="I150" s="66"/>
      <c r="J150" s="66"/>
      <c r="K150" s="67"/>
    </row>
  </sheetData>
  <mergeCells count="8">
    <mergeCell ref="D130:J130"/>
    <mergeCell ref="D134:J134"/>
    <mergeCell ref="D9:J9"/>
    <mergeCell ref="G11:H12"/>
    <mergeCell ref="D17:J17"/>
    <mergeCell ref="D66:J66"/>
    <mergeCell ref="D115:J115"/>
    <mergeCell ref="D118:J118"/>
  </mergeCells>
  <dataValidations count="6">
    <dataValidation type="list" allowBlank="1" showInputMessage="1" showErrorMessage="1" errorTitle="Внимание" error="Выберите значение из предложенного списка!" sqref="E37:E41 JA37:JA41 SW37:SW41 ACS37:ACS41 AMO37:AMO41 AWK37:AWK41 BGG37:BGG41 BQC37:BQC41 BZY37:BZY41 CJU37:CJU41 CTQ37:CTQ41 DDM37:DDM41 DNI37:DNI41 DXE37:DXE41 EHA37:EHA41 EQW37:EQW41 FAS37:FAS41 FKO37:FKO41 FUK37:FUK41 GEG37:GEG41 GOC37:GOC41 GXY37:GXY41 HHU37:HHU41 HRQ37:HRQ41 IBM37:IBM41 ILI37:ILI41 IVE37:IVE41 JFA37:JFA41 JOW37:JOW41 JYS37:JYS41 KIO37:KIO41 KSK37:KSK41 LCG37:LCG41 LMC37:LMC41 LVY37:LVY41 MFU37:MFU41 MPQ37:MPQ41 MZM37:MZM41 NJI37:NJI41 NTE37:NTE41 ODA37:ODA41 OMW37:OMW41 OWS37:OWS41 PGO37:PGO41 PQK37:PQK41 QAG37:QAG41 QKC37:QKC41 QTY37:QTY41 RDU37:RDU41 RNQ37:RNQ41 RXM37:RXM41 SHI37:SHI41 SRE37:SRE41 TBA37:TBA41 TKW37:TKW41 TUS37:TUS41 UEO37:UEO41 UOK37:UOK41 UYG37:UYG41 VIC37:VIC41 VRY37:VRY41 WBU37:WBU41 WLQ37:WLQ41 WVM37:WVM41 E65573:E65577 JA65573:JA65577 SW65573:SW65577 ACS65573:ACS65577 AMO65573:AMO65577 AWK65573:AWK65577 BGG65573:BGG65577 BQC65573:BQC65577 BZY65573:BZY65577 CJU65573:CJU65577 CTQ65573:CTQ65577 DDM65573:DDM65577 DNI65573:DNI65577 DXE65573:DXE65577 EHA65573:EHA65577 EQW65573:EQW65577 FAS65573:FAS65577 FKO65573:FKO65577 FUK65573:FUK65577 GEG65573:GEG65577 GOC65573:GOC65577 GXY65573:GXY65577 HHU65573:HHU65577 HRQ65573:HRQ65577 IBM65573:IBM65577 ILI65573:ILI65577 IVE65573:IVE65577 JFA65573:JFA65577 JOW65573:JOW65577 JYS65573:JYS65577 KIO65573:KIO65577 KSK65573:KSK65577 LCG65573:LCG65577 LMC65573:LMC65577 LVY65573:LVY65577 MFU65573:MFU65577 MPQ65573:MPQ65577 MZM65573:MZM65577 NJI65573:NJI65577 NTE65573:NTE65577 ODA65573:ODA65577 OMW65573:OMW65577 OWS65573:OWS65577 PGO65573:PGO65577 PQK65573:PQK65577 QAG65573:QAG65577 QKC65573:QKC65577 QTY65573:QTY65577 RDU65573:RDU65577 RNQ65573:RNQ65577 RXM65573:RXM65577 SHI65573:SHI65577 SRE65573:SRE65577 TBA65573:TBA65577 TKW65573:TKW65577 TUS65573:TUS65577 UEO65573:UEO65577 UOK65573:UOK65577 UYG65573:UYG65577 VIC65573:VIC65577 VRY65573:VRY65577 WBU65573:WBU65577 WLQ65573:WLQ65577 WVM65573:WVM65577 E131109:E131113 JA131109:JA131113 SW131109:SW131113 ACS131109:ACS131113 AMO131109:AMO131113 AWK131109:AWK131113 BGG131109:BGG131113 BQC131109:BQC131113 BZY131109:BZY131113 CJU131109:CJU131113 CTQ131109:CTQ131113 DDM131109:DDM131113 DNI131109:DNI131113 DXE131109:DXE131113 EHA131109:EHA131113 EQW131109:EQW131113 FAS131109:FAS131113 FKO131109:FKO131113 FUK131109:FUK131113 GEG131109:GEG131113 GOC131109:GOC131113 GXY131109:GXY131113 HHU131109:HHU131113 HRQ131109:HRQ131113 IBM131109:IBM131113 ILI131109:ILI131113 IVE131109:IVE131113 JFA131109:JFA131113 JOW131109:JOW131113 JYS131109:JYS131113 KIO131109:KIO131113 KSK131109:KSK131113 LCG131109:LCG131113 LMC131109:LMC131113 LVY131109:LVY131113 MFU131109:MFU131113 MPQ131109:MPQ131113 MZM131109:MZM131113 NJI131109:NJI131113 NTE131109:NTE131113 ODA131109:ODA131113 OMW131109:OMW131113 OWS131109:OWS131113 PGO131109:PGO131113 PQK131109:PQK131113 QAG131109:QAG131113 QKC131109:QKC131113 QTY131109:QTY131113 RDU131109:RDU131113 RNQ131109:RNQ131113 RXM131109:RXM131113 SHI131109:SHI131113 SRE131109:SRE131113 TBA131109:TBA131113 TKW131109:TKW131113 TUS131109:TUS131113 UEO131109:UEO131113 UOK131109:UOK131113 UYG131109:UYG131113 VIC131109:VIC131113 VRY131109:VRY131113 WBU131109:WBU131113 WLQ131109:WLQ131113 WVM131109:WVM131113 E196645:E196649 JA196645:JA196649 SW196645:SW196649 ACS196645:ACS196649 AMO196645:AMO196649 AWK196645:AWK196649 BGG196645:BGG196649 BQC196645:BQC196649 BZY196645:BZY196649 CJU196645:CJU196649 CTQ196645:CTQ196649 DDM196645:DDM196649 DNI196645:DNI196649 DXE196645:DXE196649 EHA196645:EHA196649 EQW196645:EQW196649 FAS196645:FAS196649 FKO196645:FKO196649 FUK196645:FUK196649 GEG196645:GEG196649 GOC196645:GOC196649 GXY196645:GXY196649 HHU196645:HHU196649 HRQ196645:HRQ196649 IBM196645:IBM196649 ILI196645:ILI196649 IVE196645:IVE196649 JFA196645:JFA196649 JOW196645:JOW196649 JYS196645:JYS196649 KIO196645:KIO196649 KSK196645:KSK196649 LCG196645:LCG196649 LMC196645:LMC196649 LVY196645:LVY196649 MFU196645:MFU196649 MPQ196645:MPQ196649 MZM196645:MZM196649 NJI196645:NJI196649 NTE196645:NTE196649 ODA196645:ODA196649 OMW196645:OMW196649 OWS196645:OWS196649 PGO196645:PGO196649 PQK196645:PQK196649 QAG196645:QAG196649 QKC196645:QKC196649 QTY196645:QTY196649 RDU196645:RDU196649 RNQ196645:RNQ196649 RXM196645:RXM196649 SHI196645:SHI196649 SRE196645:SRE196649 TBA196645:TBA196649 TKW196645:TKW196649 TUS196645:TUS196649 UEO196645:UEO196649 UOK196645:UOK196649 UYG196645:UYG196649 VIC196645:VIC196649 VRY196645:VRY196649 WBU196645:WBU196649 WLQ196645:WLQ196649 WVM196645:WVM196649 E262181:E262185 JA262181:JA262185 SW262181:SW262185 ACS262181:ACS262185 AMO262181:AMO262185 AWK262181:AWK262185 BGG262181:BGG262185 BQC262181:BQC262185 BZY262181:BZY262185 CJU262181:CJU262185 CTQ262181:CTQ262185 DDM262181:DDM262185 DNI262181:DNI262185 DXE262181:DXE262185 EHA262181:EHA262185 EQW262181:EQW262185 FAS262181:FAS262185 FKO262181:FKO262185 FUK262181:FUK262185 GEG262181:GEG262185 GOC262181:GOC262185 GXY262181:GXY262185 HHU262181:HHU262185 HRQ262181:HRQ262185 IBM262181:IBM262185 ILI262181:ILI262185 IVE262181:IVE262185 JFA262181:JFA262185 JOW262181:JOW262185 JYS262181:JYS262185 KIO262181:KIO262185 KSK262181:KSK262185 LCG262181:LCG262185 LMC262181:LMC262185 LVY262181:LVY262185 MFU262181:MFU262185 MPQ262181:MPQ262185 MZM262181:MZM262185 NJI262181:NJI262185 NTE262181:NTE262185 ODA262181:ODA262185 OMW262181:OMW262185 OWS262181:OWS262185 PGO262181:PGO262185 PQK262181:PQK262185 QAG262181:QAG262185 QKC262181:QKC262185 QTY262181:QTY262185 RDU262181:RDU262185 RNQ262181:RNQ262185 RXM262181:RXM262185 SHI262181:SHI262185 SRE262181:SRE262185 TBA262181:TBA262185 TKW262181:TKW262185 TUS262181:TUS262185 UEO262181:UEO262185 UOK262181:UOK262185 UYG262181:UYG262185 VIC262181:VIC262185 VRY262181:VRY262185 WBU262181:WBU262185 WLQ262181:WLQ262185 WVM262181:WVM262185 E327717:E327721 JA327717:JA327721 SW327717:SW327721 ACS327717:ACS327721 AMO327717:AMO327721 AWK327717:AWK327721 BGG327717:BGG327721 BQC327717:BQC327721 BZY327717:BZY327721 CJU327717:CJU327721 CTQ327717:CTQ327721 DDM327717:DDM327721 DNI327717:DNI327721 DXE327717:DXE327721 EHA327717:EHA327721 EQW327717:EQW327721 FAS327717:FAS327721 FKO327717:FKO327721 FUK327717:FUK327721 GEG327717:GEG327721 GOC327717:GOC327721 GXY327717:GXY327721 HHU327717:HHU327721 HRQ327717:HRQ327721 IBM327717:IBM327721 ILI327717:ILI327721 IVE327717:IVE327721 JFA327717:JFA327721 JOW327717:JOW327721 JYS327717:JYS327721 KIO327717:KIO327721 KSK327717:KSK327721 LCG327717:LCG327721 LMC327717:LMC327721 LVY327717:LVY327721 MFU327717:MFU327721 MPQ327717:MPQ327721 MZM327717:MZM327721 NJI327717:NJI327721 NTE327717:NTE327721 ODA327717:ODA327721 OMW327717:OMW327721 OWS327717:OWS327721 PGO327717:PGO327721 PQK327717:PQK327721 QAG327717:QAG327721 QKC327717:QKC327721 QTY327717:QTY327721 RDU327717:RDU327721 RNQ327717:RNQ327721 RXM327717:RXM327721 SHI327717:SHI327721 SRE327717:SRE327721 TBA327717:TBA327721 TKW327717:TKW327721 TUS327717:TUS327721 UEO327717:UEO327721 UOK327717:UOK327721 UYG327717:UYG327721 VIC327717:VIC327721 VRY327717:VRY327721 WBU327717:WBU327721 WLQ327717:WLQ327721 WVM327717:WVM327721 E393253:E393257 JA393253:JA393257 SW393253:SW393257 ACS393253:ACS393257 AMO393253:AMO393257 AWK393253:AWK393257 BGG393253:BGG393257 BQC393253:BQC393257 BZY393253:BZY393257 CJU393253:CJU393257 CTQ393253:CTQ393257 DDM393253:DDM393257 DNI393253:DNI393257 DXE393253:DXE393257 EHA393253:EHA393257 EQW393253:EQW393257 FAS393253:FAS393257 FKO393253:FKO393257 FUK393253:FUK393257 GEG393253:GEG393257 GOC393253:GOC393257 GXY393253:GXY393257 HHU393253:HHU393257 HRQ393253:HRQ393257 IBM393253:IBM393257 ILI393253:ILI393257 IVE393253:IVE393257 JFA393253:JFA393257 JOW393253:JOW393257 JYS393253:JYS393257 KIO393253:KIO393257 KSK393253:KSK393257 LCG393253:LCG393257 LMC393253:LMC393257 LVY393253:LVY393257 MFU393253:MFU393257 MPQ393253:MPQ393257 MZM393253:MZM393257 NJI393253:NJI393257 NTE393253:NTE393257 ODA393253:ODA393257 OMW393253:OMW393257 OWS393253:OWS393257 PGO393253:PGO393257 PQK393253:PQK393257 QAG393253:QAG393257 QKC393253:QKC393257 QTY393253:QTY393257 RDU393253:RDU393257 RNQ393253:RNQ393257 RXM393253:RXM393257 SHI393253:SHI393257 SRE393253:SRE393257 TBA393253:TBA393257 TKW393253:TKW393257 TUS393253:TUS393257 UEO393253:UEO393257 UOK393253:UOK393257 UYG393253:UYG393257 VIC393253:VIC393257 VRY393253:VRY393257 WBU393253:WBU393257 WLQ393253:WLQ393257 WVM393253:WVM393257 E458789:E458793 JA458789:JA458793 SW458789:SW458793 ACS458789:ACS458793 AMO458789:AMO458793 AWK458789:AWK458793 BGG458789:BGG458793 BQC458789:BQC458793 BZY458789:BZY458793 CJU458789:CJU458793 CTQ458789:CTQ458793 DDM458789:DDM458793 DNI458789:DNI458793 DXE458789:DXE458793 EHA458789:EHA458793 EQW458789:EQW458793 FAS458789:FAS458793 FKO458789:FKO458793 FUK458789:FUK458793 GEG458789:GEG458793 GOC458789:GOC458793 GXY458789:GXY458793 HHU458789:HHU458793 HRQ458789:HRQ458793 IBM458789:IBM458793 ILI458789:ILI458793 IVE458789:IVE458793 JFA458789:JFA458793 JOW458789:JOW458793 JYS458789:JYS458793 KIO458789:KIO458793 KSK458789:KSK458793 LCG458789:LCG458793 LMC458789:LMC458793 LVY458789:LVY458793 MFU458789:MFU458793 MPQ458789:MPQ458793 MZM458789:MZM458793 NJI458789:NJI458793 NTE458789:NTE458793 ODA458789:ODA458793 OMW458789:OMW458793 OWS458789:OWS458793 PGO458789:PGO458793 PQK458789:PQK458793 QAG458789:QAG458793 QKC458789:QKC458793 QTY458789:QTY458793 RDU458789:RDU458793 RNQ458789:RNQ458793 RXM458789:RXM458793 SHI458789:SHI458793 SRE458789:SRE458793 TBA458789:TBA458793 TKW458789:TKW458793 TUS458789:TUS458793 UEO458789:UEO458793 UOK458789:UOK458793 UYG458789:UYG458793 VIC458789:VIC458793 VRY458789:VRY458793 WBU458789:WBU458793 WLQ458789:WLQ458793 WVM458789:WVM458793 E524325:E524329 JA524325:JA524329 SW524325:SW524329 ACS524325:ACS524329 AMO524325:AMO524329 AWK524325:AWK524329 BGG524325:BGG524329 BQC524325:BQC524329 BZY524325:BZY524329 CJU524325:CJU524329 CTQ524325:CTQ524329 DDM524325:DDM524329 DNI524325:DNI524329 DXE524325:DXE524329 EHA524325:EHA524329 EQW524325:EQW524329 FAS524325:FAS524329 FKO524325:FKO524329 FUK524325:FUK524329 GEG524325:GEG524329 GOC524325:GOC524329 GXY524325:GXY524329 HHU524325:HHU524329 HRQ524325:HRQ524329 IBM524325:IBM524329 ILI524325:ILI524329 IVE524325:IVE524329 JFA524325:JFA524329 JOW524325:JOW524329 JYS524325:JYS524329 KIO524325:KIO524329 KSK524325:KSK524329 LCG524325:LCG524329 LMC524325:LMC524329 LVY524325:LVY524329 MFU524325:MFU524329 MPQ524325:MPQ524329 MZM524325:MZM524329 NJI524325:NJI524329 NTE524325:NTE524329 ODA524325:ODA524329 OMW524325:OMW524329 OWS524325:OWS524329 PGO524325:PGO524329 PQK524325:PQK524329 QAG524325:QAG524329 QKC524325:QKC524329 QTY524325:QTY524329 RDU524325:RDU524329 RNQ524325:RNQ524329 RXM524325:RXM524329 SHI524325:SHI524329 SRE524325:SRE524329 TBA524325:TBA524329 TKW524325:TKW524329 TUS524325:TUS524329 UEO524325:UEO524329 UOK524325:UOK524329 UYG524325:UYG524329 VIC524325:VIC524329 VRY524325:VRY524329 WBU524325:WBU524329 WLQ524325:WLQ524329 WVM524325:WVM524329 E589861:E589865 JA589861:JA589865 SW589861:SW589865 ACS589861:ACS589865 AMO589861:AMO589865 AWK589861:AWK589865 BGG589861:BGG589865 BQC589861:BQC589865 BZY589861:BZY589865 CJU589861:CJU589865 CTQ589861:CTQ589865 DDM589861:DDM589865 DNI589861:DNI589865 DXE589861:DXE589865 EHA589861:EHA589865 EQW589861:EQW589865 FAS589861:FAS589865 FKO589861:FKO589865 FUK589861:FUK589865 GEG589861:GEG589865 GOC589861:GOC589865 GXY589861:GXY589865 HHU589861:HHU589865 HRQ589861:HRQ589865 IBM589861:IBM589865 ILI589861:ILI589865 IVE589861:IVE589865 JFA589861:JFA589865 JOW589861:JOW589865 JYS589861:JYS589865 KIO589861:KIO589865 KSK589861:KSK589865 LCG589861:LCG589865 LMC589861:LMC589865 LVY589861:LVY589865 MFU589861:MFU589865 MPQ589861:MPQ589865 MZM589861:MZM589865 NJI589861:NJI589865 NTE589861:NTE589865 ODA589861:ODA589865 OMW589861:OMW589865 OWS589861:OWS589865 PGO589861:PGO589865 PQK589861:PQK589865 QAG589861:QAG589865 QKC589861:QKC589865 QTY589861:QTY589865 RDU589861:RDU589865 RNQ589861:RNQ589865 RXM589861:RXM589865 SHI589861:SHI589865 SRE589861:SRE589865 TBA589861:TBA589865 TKW589861:TKW589865 TUS589861:TUS589865 UEO589861:UEO589865 UOK589861:UOK589865 UYG589861:UYG589865 VIC589861:VIC589865 VRY589861:VRY589865 WBU589861:WBU589865 WLQ589861:WLQ589865 WVM589861:WVM589865 E655397:E655401 JA655397:JA655401 SW655397:SW655401 ACS655397:ACS655401 AMO655397:AMO655401 AWK655397:AWK655401 BGG655397:BGG655401 BQC655397:BQC655401 BZY655397:BZY655401 CJU655397:CJU655401 CTQ655397:CTQ655401 DDM655397:DDM655401 DNI655397:DNI655401 DXE655397:DXE655401 EHA655397:EHA655401 EQW655397:EQW655401 FAS655397:FAS655401 FKO655397:FKO655401 FUK655397:FUK655401 GEG655397:GEG655401 GOC655397:GOC655401 GXY655397:GXY655401 HHU655397:HHU655401 HRQ655397:HRQ655401 IBM655397:IBM655401 ILI655397:ILI655401 IVE655397:IVE655401 JFA655397:JFA655401 JOW655397:JOW655401 JYS655397:JYS655401 KIO655397:KIO655401 KSK655397:KSK655401 LCG655397:LCG655401 LMC655397:LMC655401 LVY655397:LVY655401 MFU655397:MFU655401 MPQ655397:MPQ655401 MZM655397:MZM655401 NJI655397:NJI655401 NTE655397:NTE655401 ODA655397:ODA655401 OMW655397:OMW655401 OWS655397:OWS655401 PGO655397:PGO655401 PQK655397:PQK655401 QAG655397:QAG655401 QKC655397:QKC655401 QTY655397:QTY655401 RDU655397:RDU655401 RNQ655397:RNQ655401 RXM655397:RXM655401 SHI655397:SHI655401 SRE655397:SRE655401 TBA655397:TBA655401 TKW655397:TKW655401 TUS655397:TUS655401 UEO655397:UEO655401 UOK655397:UOK655401 UYG655397:UYG655401 VIC655397:VIC655401 VRY655397:VRY655401 WBU655397:WBU655401 WLQ655397:WLQ655401 WVM655397:WVM655401 E720933:E720937 JA720933:JA720937 SW720933:SW720937 ACS720933:ACS720937 AMO720933:AMO720937 AWK720933:AWK720937 BGG720933:BGG720937 BQC720933:BQC720937 BZY720933:BZY720937 CJU720933:CJU720937 CTQ720933:CTQ720937 DDM720933:DDM720937 DNI720933:DNI720937 DXE720933:DXE720937 EHA720933:EHA720937 EQW720933:EQW720937 FAS720933:FAS720937 FKO720933:FKO720937 FUK720933:FUK720937 GEG720933:GEG720937 GOC720933:GOC720937 GXY720933:GXY720937 HHU720933:HHU720937 HRQ720933:HRQ720937 IBM720933:IBM720937 ILI720933:ILI720937 IVE720933:IVE720937 JFA720933:JFA720937 JOW720933:JOW720937 JYS720933:JYS720937 KIO720933:KIO720937 KSK720933:KSK720937 LCG720933:LCG720937 LMC720933:LMC720937 LVY720933:LVY720937 MFU720933:MFU720937 MPQ720933:MPQ720937 MZM720933:MZM720937 NJI720933:NJI720937 NTE720933:NTE720937 ODA720933:ODA720937 OMW720933:OMW720937 OWS720933:OWS720937 PGO720933:PGO720937 PQK720933:PQK720937 QAG720933:QAG720937 QKC720933:QKC720937 QTY720933:QTY720937 RDU720933:RDU720937 RNQ720933:RNQ720937 RXM720933:RXM720937 SHI720933:SHI720937 SRE720933:SRE720937 TBA720933:TBA720937 TKW720933:TKW720937 TUS720933:TUS720937 UEO720933:UEO720937 UOK720933:UOK720937 UYG720933:UYG720937 VIC720933:VIC720937 VRY720933:VRY720937 WBU720933:WBU720937 WLQ720933:WLQ720937 WVM720933:WVM720937 E786469:E786473 JA786469:JA786473 SW786469:SW786473 ACS786469:ACS786473 AMO786469:AMO786473 AWK786469:AWK786473 BGG786469:BGG786473 BQC786469:BQC786473 BZY786469:BZY786473 CJU786469:CJU786473 CTQ786469:CTQ786473 DDM786469:DDM786473 DNI786469:DNI786473 DXE786469:DXE786473 EHA786469:EHA786473 EQW786469:EQW786473 FAS786469:FAS786473 FKO786469:FKO786473 FUK786469:FUK786473 GEG786469:GEG786473 GOC786469:GOC786473 GXY786469:GXY786473 HHU786469:HHU786473 HRQ786469:HRQ786473 IBM786469:IBM786473 ILI786469:ILI786473 IVE786469:IVE786473 JFA786469:JFA786473 JOW786469:JOW786473 JYS786469:JYS786473 KIO786469:KIO786473 KSK786469:KSK786473 LCG786469:LCG786473 LMC786469:LMC786473 LVY786469:LVY786473 MFU786469:MFU786473 MPQ786469:MPQ786473 MZM786469:MZM786473 NJI786469:NJI786473 NTE786469:NTE786473 ODA786469:ODA786473 OMW786469:OMW786473 OWS786469:OWS786473 PGO786469:PGO786473 PQK786469:PQK786473 QAG786469:QAG786473 QKC786469:QKC786473 QTY786469:QTY786473 RDU786469:RDU786473 RNQ786469:RNQ786473 RXM786469:RXM786473 SHI786469:SHI786473 SRE786469:SRE786473 TBA786469:TBA786473 TKW786469:TKW786473 TUS786469:TUS786473 UEO786469:UEO786473 UOK786469:UOK786473 UYG786469:UYG786473 VIC786469:VIC786473 VRY786469:VRY786473 WBU786469:WBU786473 WLQ786469:WLQ786473 WVM786469:WVM786473 E852005:E852009 JA852005:JA852009 SW852005:SW852009 ACS852005:ACS852009 AMO852005:AMO852009 AWK852005:AWK852009 BGG852005:BGG852009 BQC852005:BQC852009 BZY852005:BZY852009 CJU852005:CJU852009 CTQ852005:CTQ852009 DDM852005:DDM852009 DNI852005:DNI852009 DXE852005:DXE852009 EHA852005:EHA852009 EQW852005:EQW852009 FAS852005:FAS852009 FKO852005:FKO852009 FUK852005:FUK852009 GEG852005:GEG852009 GOC852005:GOC852009 GXY852005:GXY852009 HHU852005:HHU852009 HRQ852005:HRQ852009 IBM852005:IBM852009 ILI852005:ILI852009 IVE852005:IVE852009 JFA852005:JFA852009 JOW852005:JOW852009 JYS852005:JYS852009 KIO852005:KIO852009 KSK852005:KSK852009 LCG852005:LCG852009 LMC852005:LMC852009 LVY852005:LVY852009 MFU852005:MFU852009 MPQ852005:MPQ852009 MZM852005:MZM852009 NJI852005:NJI852009 NTE852005:NTE852009 ODA852005:ODA852009 OMW852005:OMW852009 OWS852005:OWS852009 PGO852005:PGO852009 PQK852005:PQK852009 QAG852005:QAG852009 QKC852005:QKC852009 QTY852005:QTY852009 RDU852005:RDU852009 RNQ852005:RNQ852009 RXM852005:RXM852009 SHI852005:SHI852009 SRE852005:SRE852009 TBA852005:TBA852009 TKW852005:TKW852009 TUS852005:TUS852009 UEO852005:UEO852009 UOK852005:UOK852009 UYG852005:UYG852009 VIC852005:VIC852009 VRY852005:VRY852009 WBU852005:WBU852009 WLQ852005:WLQ852009 WVM852005:WVM852009 E917541:E917545 JA917541:JA917545 SW917541:SW917545 ACS917541:ACS917545 AMO917541:AMO917545 AWK917541:AWK917545 BGG917541:BGG917545 BQC917541:BQC917545 BZY917541:BZY917545 CJU917541:CJU917545 CTQ917541:CTQ917545 DDM917541:DDM917545 DNI917541:DNI917545 DXE917541:DXE917545 EHA917541:EHA917545 EQW917541:EQW917545 FAS917541:FAS917545 FKO917541:FKO917545 FUK917541:FUK917545 GEG917541:GEG917545 GOC917541:GOC917545 GXY917541:GXY917545 HHU917541:HHU917545 HRQ917541:HRQ917545 IBM917541:IBM917545 ILI917541:ILI917545 IVE917541:IVE917545 JFA917541:JFA917545 JOW917541:JOW917545 JYS917541:JYS917545 KIO917541:KIO917545 KSK917541:KSK917545 LCG917541:LCG917545 LMC917541:LMC917545 LVY917541:LVY917545 MFU917541:MFU917545 MPQ917541:MPQ917545 MZM917541:MZM917545 NJI917541:NJI917545 NTE917541:NTE917545 ODA917541:ODA917545 OMW917541:OMW917545 OWS917541:OWS917545 PGO917541:PGO917545 PQK917541:PQK917545 QAG917541:QAG917545 QKC917541:QKC917545 QTY917541:QTY917545 RDU917541:RDU917545 RNQ917541:RNQ917545 RXM917541:RXM917545 SHI917541:SHI917545 SRE917541:SRE917545 TBA917541:TBA917545 TKW917541:TKW917545 TUS917541:TUS917545 UEO917541:UEO917545 UOK917541:UOK917545 UYG917541:UYG917545 VIC917541:VIC917545 VRY917541:VRY917545 WBU917541:WBU917545 WLQ917541:WLQ917545 WVM917541:WVM917545 E983077:E983081 JA983077:JA983081 SW983077:SW983081 ACS983077:ACS983081 AMO983077:AMO983081 AWK983077:AWK983081 BGG983077:BGG983081 BQC983077:BQC983081 BZY983077:BZY983081 CJU983077:CJU983081 CTQ983077:CTQ983081 DDM983077:DDM983081 DNI983077:DNI983081 DXE983077:DXE983081 EHA983077:EHA983081 EQW983077:EQW983081 FAS983077:FAS983081 FKO983077:FKO983081 FUK983077:FUK983081 GEG983077:GEG983081 GOC983077:GOC983081 GXY983077:GXY983081 HHU983077:HHU983081 HRQ983077:HRQ983081 IBM983077:IBM983081 ILI983077:ILI983081 IVE983077:IVE983081 JFA983077:JFA983081 JOW983077:JOW983081 JYS983077:JYS983081 KIO983077:KIO983081 KSK983077:KSK983081 LCG983077:LCG983081 LMC983077:LMC983081 LVY983077:LVY983081 MFU983077:MFU983081 MPQ983077:MPQ983081 MZM983077:MZM983081 NJI983077:NJI983081 NTE983077:NTE983081 ODA983077:ODA983081 OMW983077:OMW983081 OWS983077:OWS983081 PGO983077:PGO983081 PQK983077:PQK983081 QAG983077:QAG983081 QKC983077:QKC983081 QTY983077:QTY983081 RDU983077:RDU983081 RNQ983077:RNQ983081 RXM983077:RXM983081 SHI983077:SHI983081 SRE983077:SRE983081 TBA983077:TBA983081 TKW983077:TKW983081 TUS983077:TUS983081 UEO983077:UEO983081 UOK983077:UOK983081 UYG983077:UYG983081 VIC983077:VIC983081 VRY983077:VRY983081 WBU983077:WBU983081 WLQ983077:WLQ983081 WVM983077:WVM983081">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list" allowBlank="1" showInputMessage="1" showErrorMessage="1" errorTitle="Внимание" error="Выберите значение из предложенного списка!" sqref="E125 JA125 SW125 ACS125 AMO125 AWK125 BGG125 BQC125 BZY125 CJU125 CTQ125 DDM125 DNI125 DXE125 EHA125 EQW125 FAS125 FKO125 FUK125 GEG125 GOC125 GXY125 HHU125 HRQ125 IBM125 ILI125 IVE125 JFA125 JOW125 JYS125 KIO125 KSK125 LCG125 LMC125 LVY125 MFU125 MPQ125 MZM125 NJI125 NTE125 ODA125 OMW125 OWS125 PGO125 PQK125 QAG125 QKC125 QTY125 RDU125 RNQ125 RXM125 SHI125 SRE125 TBA125 TKW125 TUS125 UEO125 UOK125 UYG125 VIC125 VRY125 WBU125 WLQ125 WVM125 E65661 JA65661 SW65661 ACS65661 AMO65661 AWK65661 BGG65661 BQC65661 BZY65661 CJU65661 CTQ65661 DDM65661 DNI65661 DXE65661 EHA65661 EQW65661 FAS65661 FKO65661 FUK65661 GEG65661 GOC65661 GXY65661 HHU65661 HRQ65661 IBM65661 ILI65661 IVE65661 JFA65661 JOW65661 JYS65661 KIO65661 KSK65661 LCG65661 LMC65661 LVY65661 MFU65661 MPQ65661 MZM65661 NJI65661 NTE65661 ODA65661 OMW65661 OWS65661 PGO65661 PQK65661 QAG65661 QKC65661 QTY65661 RDU65661 RNQ65661 RXM65661 SHI65661 SRE65661 TBA65661 TKW65661 TUS65661 UEO65661 UOK65661 UYG65661 VIC65661 VRY65661 WBU65661 WLQ65661 WVM65661 E131197 JA131197 SW131197 ACS131197 AMO131197 AWK131197 BGG131197 BQC131197 BZY131197 CJU131197 CTQ131197 DDM131197 DNI131197 DXE131197 EHA131197 EQW131197 FAS131197 FKO131197 FUK131197 GEG131197 GOC131197 GXY131197 HHU131197 HRQ131197 IBM131197 ILI131197 IVE131197 JFA131197 JOW131197 JYS131197 KIO131197 KSK131197 LCG131197 LMC131197 LVY131197 MFU131197 MPQ131197 MZM131197 NJI131197 NTE131197 ODA131197 OMW131197 OWS131197 PGO131197 PQK131197 QAG131197 QKC131197 QTY131197 RDU131197 RNQ131197 RXM131197 SHI131197 SRE131197 TBA131197 TKW131197 TUS131197 UEO131197 UOK131197 UYG131197 VIC131197 VRY131197 WBU131197 WLQ131197 WVM131197 E196733 JA196733 SW196733 ACS196733 AMO196733 AWK196733 BGG196733 BQC196733 BZY196733 CJU196733 CTQ196733 DDM196733 DNI196733 DXE196733 EHA196733 EQW196733 FAS196733 FKO196733 FUK196733 GEG196733 GOC196733 GXY196733 HHU196733 HRQ196733 IBM196733 ILI196733 IVE196733 JFA196733 JOW196733 JYS196733 KIO196733 KSK196733 LCG196733 LMC196733 LVY196733 MFU196733 MPQ196733 MZM196733 NJI196733 NTE196733 ODA196733 OMW196733 OWS196733 PGO196733 PQK196733 QAG196733 QKC196733 QTY196733 RDU196733 RNQ196733 RXM196733 SHI196733 SRE196733 TBA196733 TKW196733 TUS196733 UEO196733 UOK196733 UYG196733 VIC196733 VRY196733 WBU196733 WLQ196733 WVM196733 E262269 JA262269 SW262269 ACS262269 AMO262269 AWK262269 BGG262269 BQC262269 BZY262269 CJU262269 CTQ262269 DDM262269 DNI262269 DXE262269 EHA262269 EQW262269 FAS262269 FKO262269 FUK262269 GEG262269 GOC262269 GXY262269 HHU262269 HRQ262269 IBM262269 ILI262269 IVE262269 JFA262269 JOW262269 JYS262269 KIO262269 KSK262269 LCG262269 LMC262269 LVY262269 MFU262269 MPQ262269 MZM262269 NJI262269 NTE262269 ODA262269 OMW262269 OWS262269 PGO262269 PQK262269 QAG262269 QKC262269 QTY262269 RDU262269 RNQ262269 RXM262269 SHI262269 SRE262269 TBA262269 TKW262269 TUS262269 UEO262269 UOK262269 UYG262269 VIC262269 VRY262269 WBU262269 WLQ262269 WVM262269 E327805 JA327805 SW327805 ACS327805 AMO327805 AWK327805 BGG327805 BQC327805 BZY327805 CJU327805 CTQ327805 DDM327805 DNI327805 DXE327805 EHA327805 EQW327805 FAS327805 FKO327805 FUK327805 GEG327805 GOC327805 GXY327805 HHU327805 HRQ327805 IBM327805 ILI327805 IVE327805 JFA327805 JOW327805 JYS327805 KIO327805 KSK327805 LCG327805 LMC327805 LVY327805 MFU327805 MPQ327805 MZM327805 NJI327805 NTE327805 ODA327805 OMW327805 OWS327805 PGO327805 PQK327805 QAG327805 QKC327805 QTY327805 RDU327805 RNQ327805 RXM327805 SHI327805 SRE327805 TBA327805 TKW327805 TUS327805 UEO327805 UOK327805 UYG327805 VIC327805 VRY327805 WBU327805 WLQ327805 WVM327805 E393341 JA393341 SW393341 ACS393341 AMO393341 AWK393341 BGG393341 BQC393341 BZY393341 CJU393341 CTQ393341 DDM393341 DNI393341 DXE393341 EHA393341 EQW393341 FAS393341 FKO393341 FUK393341 GEG393341 GOC393341 GXY393341 HHU393341 HRQ393341 IBM393341 ILI393341 IVE393341 JFA393341 JOW393341 JYS393341 KIO393341 KSK393341 LCG393341 LMC393341 LVY393341 MFU393341 MPQ393341 MZM393341 NJI393341 NTE393341 ODA393341 OMW393341 OWS393341 PGO393341 PQK393341 QAG393341 QKC393341 QTY393341 RDU393341 RNQ393341 RXM393341 SHI393341 SRE393341 TBA393341 TKW393341 TUS393341 UEO393341 UOK393341 UYG393341 VIC393341 VRY393341 WBU393341 WLQ393341 WVM393341 E458877 JA458877 SW458877 ACS458877 AMO458877 AWK458877 BGG458877 BQC458877 BZY458877 CJU458877 CTQ458877 DDM458877 DNI458877 DXE458877 EHA458877 EQW458877 FAS458877 FKO458877 FUK458877 GEG458877 GOC458877 GXY458877 HHU458877 HRQ458877 IBM458877 ILI458877 IVE458877 JFA458877 JOW458877 JYS458877 KIO458877 KSK458877 LCG458877 LMC458877 LVY458877 MFU458877 MPQ458877 MZM458877 NJI458877 NTE458877 ODA458877 OMW458877 OWS458877 PGO458877 PQK458877 QAG458877 QKC458877 QTY458877 RDU458877 RNQ458877 RXM458877 SHI458877 SRE458877 TBA458877 TKW458877 TUS458877 UEO458877 UOK458877 UYG458877 VIC458877 VRY458877 WBU458877 WLQ458877 WVM458877 E524413 JA524413 SW524413 ACS524413 AMO524413 AWK524413 BGG524413 BQC524413 BZY524413 CJU524413 CTQ524413 DDM524413 DNI524413 DXE524413 EHA524413 EQW524413 FAS524413 FKO524413 FUK524413 GEG524413 GOC524413 GXY524413 HHU524413 HRQ524413 IBM524413 ILI524413 IVE524413 JFA524413 JOW524413 JYS524413 KIO524413 KSK524413 LCG524413 LMC524413 LVY524413 MFU524413 MPQ524413 MZM524413 NJI524413 NTE524413 ODA524413 OMW524413 OWS524413 PGO524413 PQK524413 QAG524413 QKC524413 QTY524413 RDU524413 RNQ524413 RXM524413 SHI524413 SRE524413 TBA524413 TKW524413 TUS524413 UEO524413 UOK524413 UYG524413 VIC524413 VRY524413 WBU524413 WLQ524413 WVM524413 E589949 JA589949 SW589949 ACS589949 AMO589949 AWK589949 BGG589949 BQC589949 BZY589949 CJU589949 CTQ589949 DDM589949 DNI589949 DXE589949 EHA589949 EQW589949 FAS589949 FKO589949 FUK589949 GEG589949 GOC589949 GXY589949 HHU589949 HRQ589949 IBM589949 ILI589949 IVE589949 JFA589949 JOW589949 JYS589949 KIO589949 KSK589949 LCG589949 LMC589949 LVY589949 MFU589949 MPQ589949 MZM589949 NJI589949 NTE589949 ODA589949 OMW589949 OWS589949 PGO589949 PQK589949 QAG589949 QKC589949 QTY589949 RDU589949 RNQ589949 RXM589949 SHI589949 SRE589949 TBA589949 TKW589949 TUS589949 UEO589949 UOK589949 UYG589949 VIC589949 VRY589949 WBU589949 WLQ589949 WVM589949 E655485 JA655485 SW655485 ACS655485 AMO655485 AWK655485 BGG655485 BQC655485 BZY655485 CJU655485 CTQ655485 DDM655485 DNI655485 DXE655485 EHA655485 EQW655485 FAS655485 FKO655485 FUK655485 GEG655485 GOC655485 GXY655485 HHU655485 HRQ655485 IBM655485 ILI655485 IVE655485 JFA655485 JOW655485 JYS655485 KIO655485 KSK655485 LCG655485 LMC655485 LVY655485 MFU655485 MPQ655485 MZM655485 NJI655485 NTE655485 ODA655485 OMW655485 OWS655485 PGO655485 PQK655485 QAG655485 QKC655485 QTY655485 RDU655485 RNQ655485 RXM655485 SHI655485 SRE655485 TBA655485 TKW655485 TUS655485 UEO655485 UOK655485 UYG655485 VIC655485 VRY655485 WBU655485 WLQ655485 WVM655485 E721021 JA721021 SW721021 ACS721021 AMO721021 AWK721021 BGG721021 BQC721021 BZY721021 CJU721021 CTQ721021 DDM721021 DNI721021 DXE721021 EHA721021 EQW721021 FAS721021 FKO721021 FUK721021 GEG721021 GOC721021 GXY721021 HHU721021 HRQ721021 IBM721021 ILI721021 IVE721021 JFA721021 JOW721021 JYS721021 KIO721021 KSK721021 LCG721021 LMC721021 LVY721021 MFU721021 MPQ721021 MZM721021 NJI721021 NTE721021 ODA721021 OMW721021 OWS721021 PGO721021 PQK721021 QAG721021 QKC721021 QTY721021 RDU721021 RNQ721021 RXM721021 SHI721021 SRE721021 TBA721021 TKW721021 TUS721021 UEO721021 UOK721021 UYG721021 VIC721021 VRY721021 WBU721021 WLQ721021 WVM721021 E786557 JA786557 SW786557 ACS786557 AMO786557 AWK786557 BGG786557 BQC786557 BZY786557 CJU786557 CTQ786557 DDM786557 DNI786557 DXE786557 EHA786557 EQW786557 FAS786557 FKO786557 FUK786557 GEG786557 GOC786557 GXY786557 HHU786557 HRQ786557 IBM786557 ILI786557 IVE786557 JFA786557 JOW786557 JYS786557 KIO786557 KSK786557 LCG786557 LMC786557 LVY786557 MFU786557 MPQ786557 MZM786557 NJI786557 NTE786557 ODA786557 OMW786557 OWS786557 PGO786557 PQK786557 QAG786557 QKC786557 QTY786557 RDU786557 RNQ786557 RXM786557 SHI786557 SRE786557 TBA786557 TKW786557 TUS786557 UEO786557 UOK786557 UYG786557 VIC786557 VRY786557 WBU786557 WLQ786557 WVM786557 E852093 JA852093 SW852093 ACS852093 AMO852093 AWK852093 BGG852093 BQC852093 BZY852093 CJU852093 CTQ852093 DDM852093 DNI852093 DXE852093 EHA852093 EQW852093 FAS852093 FKO852093 FUK852093 GEG852093 GOC852093 GXY852093 HHU852093 HRQ852093 IBM852093 ILI852093 IVE852093 JFA852093 JOW852093 JYS852093 KIO852093 KSK852093 LCG852093 LMC852093 LVY852093 MFU852093 MPQ852093 MZM852093 NJI852093 NTE852093 ODA852093 OMW852093 OWS852093 PGO852093 PQK852093 QAG852093 QKC852093 QTY852093 RDU852093 RNQ852093 RXM852093 SHI852093 SRE852093 TBA852093 TKW852093 TUS852093 UEO852093 UOK852093 UYG852093 VIC852093 VRY852093 WBU852093 WLQ852093 WVM852093 E917629 JA917629 SW917629 ACS917629 AMO917629 AWK917629 BGG917629 BQC917629 BZY917629 CJU917629 CTQ917629 DDM917629 DNI917629 DXE917629 EHA917629 EQW917629 FAS917629 FKO917629 FUK917629 GEG917629 GOC917629 GXY917629 HHU917629 HRQ917629 IBM917629 ILI917629 IVE917629 JFA917629 JOW917629 JYS917629 KIO917629 KSK917629 LCG917629 LMC917629 LVY917629 MFU917629 MPQ917629 MZM917629 NJI917629 NTE917629 ODA917629 OMW917629 OWS917629 PGO917629 PQK917629 QAG917629 QKC917629 QTY917629 RDU917629 RNQ917629 RXM917629 SHI917629 SRE917629 TBA917629 TKW917629 TUS917629 UEO917629 UOK917629 UYG917629 VIC917629 VRY917629 WBU917629 WLQ917629 WVM917629 E983165 JA983165 SW983165 ACS983165 AMO983165 AWK983165 BGG983165 BQC983165 BZY983165 CJU983165 CTQ983165 DDM983165 DNI983165 DXE983165 EHA983165 EQW983165 FAS983165 FKO983165 FUK983165 GEG983165 GOC983165 GXY983165 HHU983165 HRQ983165 IBM983165 ILI983165 IVE983165 JFA983165 JOW983165 JYS983165 KIO983165 KSK983165 LCG983165 LMC983165 LVY983165 MFU983165 MPQ983165 MZM983165 NJI983165 NTE983165 ODA983165 OMW983165 OWS983165 PGO983165 PQK983165 QAG983165 QKC983165 QTY983165 RDU983165 RNQ983165 RXM983165 SHI983165 SRE983165 TBA983165 TKW983165 TUS983165 UEO983165 UOK983165 UYG983165 VIC983165 VRY983165 WBU983165 WLQ983165 WVM983165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formula1>tso_name</formula1>
    </dataValidation>
    <dataValidation type="decimal" allowBlank="1" showInputMessage="1" showErrorMessage="1" sqref="G146:I146 JC146:JE146 SY146:TA146 ACU146:ACW146 AMQ146:AMS146 AWM146:AWO146 BGI146:BGK146 BQE146:BQG146 CAA146:CAC146 CJW146:CJY146 CTS146:CTU146 DDO146:DDQ146 DNK146:DNM146 DXG146:DXI146 EHC146:EHE146 EQY146:ERA146 FAU146:FAW146 FKQ146:FKS146 FUM146:FUO146 GEI146:GEK146 GOE146:GOG146 GYA146:GYC146 HHW146:HHY146 HRS146:HRU146 IBO146:IBQ146 ILK146:ILM146 IVG146:IVI146 JFC146:JFE146 JOY146:JPA146 JYU146:JYW146 KIQ146:KIS146 KSM146:KSO146 LCI146:LCK146 LME146:LMG146 LWA146:LWC146 MFW146:MFY146 MPS146:MPU146 MZO146:MZQ146 NJK146:NJM146 NTG146:NTI146 ODC146:ODE146 OMY146:ONA146 OWU146:OWW146 PGQ146:PGS146 PQM146:PQO146 QAI146:QAK146 QKE146:QKG146 QUA146:QUC146 RDW146:RDY146 RNS146:RNU146 RXO146:RXQ146 SHK146:SHM146 SRG146:SRI146 TBC146:TBE146 TKY146:TLA146 TUU146:TUW146 UEQ146:UES146 UOM146:UOO146 UYI146:UYK146 VIE146:VIG146 VSA146:VSC146 WBW146:WBY146 WLS146:WLU146 WVO146:WVQ146 G65682:I65682 JC65682:JE65682 SY65682:TA65682 ACU65682:ACW65682 AMQ65682:AMS65682 AWM65682:AWO65682 BGI65682:BGK65682 BQE65682:BQG65682 CAA65682:CAC65682 CJW65682:CJY65682 CTS65682:CTU65682 DDO65682:DDQ65682 DNK65682:DNM65682 DXG65682:DXI65682 EHC65682:EHE65682 EQY65682:ERA65682 FAU65682:FAW65682 FKQ65682:FKS65682 FUM65682:FUO65682 GEI65682:GEK65682 GOE65682:GOG65682 GYA65682:GYC65682 HHW65682:HHY65682 HRS65682:HRU65682 IBO65682:IBQ65682 ILK65682:ILM65682 IVG65682:IVI65682 JFC65682:JFE65682 JOY65682:JPA65682 JYU65682:JYW65682 KIQ65682:KIS65682 KSM65682:KSO65682 LCI65682:LCK65682 LME65682:LMG65682 LWA65682:LWC65682 MFW65682:MFY65682 MPS65682:MPU65682 MZO65682:MZQ65682 NJK65682:NJM65682 NTG65682:NTI65682 ODC65682:ODE65682 OMY65682:ONA65682 OWU65682:OWW65682 PGQ65682:PGS65682 PQM65682:PQO65682 QAI65682:QAK65682 QKE65682:QKG65682 QUA65682:QUC65682 RDW65682:RDY65682 RNS65682:RNU65682 RXO65682:RXQ65682 SHK65682:SHM65682 SRG65682:SRI65682 TBC65682:TBE65682 TKY65682:TLA65682 TUU65682:TUW65682 UEQ65682:UES65682 UOM65682:UOO65682 UYI65682:UYK65682 VIE65682:VIG65682 VSA65682:VSC65682 WBW65682:WBY65682 WLS65682:WLU65682 WVO65682:WVQ65682 G131218:I131218 JC131218:JE131218 SY131218:TA131218 ACU131218:ACW131218 AMQ131218:AMS131218 AWM131218:AWO131218 BGI131218:BGK131218 BQE131218:BQG131218 CAA131218:CAC131218 CJW131218:CJY131218 CTS131218:CTU131218 DDO131218:DDQ131218 DNK131218:DNM131218 DXG131218:DXI131218 EHC131218:EHE131218 EQY131218:ERA131218 FAU131218:FAW131218 FKQ131218:FKS131218 FUM131218:FUO131218 GEI131218:GEK131218 GOE131218:GOG131218 GYA131218:GYC131218 HHW131218:HHY131218 HRS131218:HRU131218 IBO131218:IBQ131218 ILK131218:ILM131218 IVG131218:IVI131218 JFC131218:JFE131218 JOY131218:JPA131218 JYU131218:JYW131218 KIQ131218:KIS131218 KSM131218:KSO131218 LCI131218:LCK131218 LME131218:LMG131218 LWA131218:LWC131218 MFW131218:MFY131218 MPS131218:MPU131218 MZO131218:MZQ131218 NJK131218:NJM131218 NTG131218:NTI131218 ODC131218:ODE131218 OMY131218:ONA131218 OWU131218:OWW131218 PGQ131218:PGS131218 PQM131218:PQO131218 QAI131218:QAK131218 QKE131218:QKG131218 QUA131218:QUC131218 RDW131218:RDY131218 RNS131218:RNU131218 RXO131218:RXQ131218 SHK131218:SHM131218 SRG131218:SRI131218 TBC131218:TBE131218 TKY131218:TLA131218 TUU131218:TUW131218 UEQ131218:UES131218 UOM131218:UOO131218 UYI131218:UYK131218 VIE131218:VIG131218 VSA131218:VSC131218 WBW131218:WBY131218 WLS131218:WLU131218 WVO131218:WVQ131218 G196754:I196754 JC196754:JE196754 SY196754:TA196754 ACU196754:ACW196754 AMQ196754:AMS196754 AWM196754:AWO196754 BGI196754:BGK196754 BQE196754:BQG196754 CAA196754:CAC196754 CJW196754:CJY196754 CTS196754:CTU196754 DDO196754:DDQ196754 DNK196754:DNM196754 DXG196754:DXI196754 EHC196754:EHE196754 EQY196754:ERA196754 FAU196754:FAW196754 FKQ196754:FKS196754 FUM196754:FUO196754 GEI196754:GEK196754 GOE196754:GOG196754 GYA196754:GYC196754 HHW196754:HHY196754 HRS196754:HRU196754 IBO196754:IBQ196754 ILK196754:ILM196754 IVG196754:IVI196754 JFC196754:JFE196754 JOY196754:JPA196754 JYU196754:JYW196754 KIQ196754:KIS196754 KSM196754:KSO196754 LCI196754:LCK196754 LME196754:LMG196754 LWA196754:LWC196754 MFW196754:MFY196754 MPS196754:MPU196754 MZO196754:MZQ196754 NJK196754:NJM196754 NTG196754:NTI196754 ODC196754:ODE196754 OMY196754:ONA196754 OWU196754:OWW196754 PGQ196754:PGS196754 PQM196754:PQO196754 QAI196754:QAK196754 QKE196754:QKG196754 QUA196754:QUC196754 RDW196754:RDY196754 RNS196754:RNU196754 RXO196754:RXQ196754 SHK196754:SHM196754 SRG196754:SRI196754 TBC196754:TBE196754 TKY196754:TLA196754 TUU196754:TUW196754 UEQ196754:UES196754 UOM196754:UOO196754 UYI196754:UYK196754 VIE196754:VIG196754 VSA196754:VSC196754 WBW196754:WBY196754 WLS196754:WLU196754 WVO196754:WVQ196754 G262290:I262290 JC262290:JE262290 SY262290:TA262290 ACU262290:ACW262290 AMQ262290:AMS262290 AWM262290:AWO262290 BGI262290:BGK262290 BQE262290:BQG262290 CAA262290:CAC262290 CJW262290:CJY262290 CTS262290:CTU262290 DDO262290:DDQ262290 DNK262290:DNM262290 DXG262290:DXI262290 EHC262290:EHE262290 EQY262290:ERA262290 FAU262290:FAW262290 FKQ262290:FKS262290 FUM262290:FUO262290 GEI262290:GEK262290 GOE262290:GOG262290 GYA262290:GYC262290 HHW262290:HHY262290 HRS262290:HRU262290 IBO262290:IBQ262290 ILK262290:ILM262290 IVG262290:IVI262290 JFC262290:JFE262290 JOY262290:JPA262290 JYU262290:JYW262290 KIQ262290:KIS262290 KSM262290:KSO262290 LCI262290:LCK262290 LME262290:LMG262290 LWA262290:LWC262290 MFW262290:MFY262290 MPS262290:MPU262290 MZO262290:MZQ262290 NJK262290:NJM262290 NTG262290:NTI262290 ODC262290:ODE262290 OMY262290:ONA262290 OWU262290:OWW262290 PGQ262290:PGS262290 PQM262290:PQO262290 QAI262290:QAK262290 QKE262290:QKG262290 QUA262290:QUC262290 RDW262290:RDY262290 RNS262290:RNU262290 RXO262290:RXQ262290 SHK262290:SHM262290 SRG262290:SRI262290 TBC262290:TBE262290 TKY262290:TLA262290 TUU262290:TUW262290 UEQ262290:UES262290 UOM262290:UOO262290 UYI262290:UYK262290 VIE262290:VIG262290 VSA262290:VSC262290 WBW262290:WBY262290 WLS262290:WLU262290 WVO262290:WVQ262290 G327826:I327826 JC327826:JE327826 SY327826:TA327826 ACU327826:ACW327826 AMQ327826:AMS327826 AWM327826:AWO327826 BGI327826:BGK327826 BQE327826:BQG327826 CAA327826:CAC327826 CJW327826:CJY327826 CTS327826:CTU327826 DDO327826:DDQ327826 DNK327826:DNM327826 DXG327826:DXI327826 EHC327826:EHE327826 EQY327826:ERA327826 FAU327826:FAW327826 FKQ327826:FKS327826 FUM327826:FUO327826 GEI327826:GEK327826 GOE327826:GOG327826 GYA327826:GYC327826 HHW327826:HHY327826 HRS327826:HRU327826 IBO327826:IBQ327826 ILK327826:ILM327826 IVG327826:IVI327826 JFC327826:JFE327826 JOY327826:JPA327826 JYU327826:JYW327826 KIQ327826:KIS327826 KSM327826:KSO327826 LCI327826:LCK327826 LME327826:LMG327826 LWA327826:LWC327826 MFW327826:MFY327826 MPS327826:MPU327826 MZO327826:MZQ327826 NJK327826:NJM327826 NTG327826:NTI327826 ODC327826:ODE327826 OMY327826:ONA327826 OWU327826:OWW327826 PGQ327826:PGS327826 PQM327826:PQO327826 QAI327826:QAK327826 QKE327826:QKG327826 QUA327826:QUC327826 RDW327826:RDY327826 RNS327826:RNU327826 RXO327826:RXQ327826 SHK327826:SHM327826 SRG327826:SRI327826 TBC327826:TBE327826 TKY327826:TLA327826 TUU327826:TUW327826 UEQ327826:UES327826 UOM327826:UOO327826 UYI327826:UYK327826 VIE327826:VIG327826 VSA327826:VSC327826 WBW327826:WBY327826 WLS327826:WLU327826 WVO327826:WVQ327826 G393362:I393362 JC393362:JE393362 SY393362:TA393362 ACU393362:ACW393362 AMQ393362:AMS393362 AWM393362:AWO393362 BGI393362:BGK393362 BQE393362:BQG393362 CAA393362:CAC393362 CJW393362:CJY393362 CTS393362:CTU393362 DDO393362:DDQ393362 DNK393362:DNM393362 DXG393362:DXI393362 EHC393362:EHE393362 EQY393362:ERA393362 FAU393362:FAW393362 FKQ393362:FKS393362 FUM393362:FUO393362 GEI393362:GEK393362 GOE393362:GOG393362 GYA393362:GYC393362 HHW393362:HHY393362 HRS393362:HRU393362 IBO393362:IBQ393362 ILK393362:ILM393362 IVG393362:IVI393362 JFC393362:JFE393362 JOY393362:JPA393362 JYU393362:JYW393362 KIQ393362:KIS393362 KSM393362:KSO393362 LCI393362:LCK393362 LME393362:LMG393362 LWA393362:LWC393362 MFW393362:MFY393362 MPS393362:MPU393362 MZO393362:MZQ393362 NJK393362:NJM393362 NTG393362:NTI393362 ODC393362:ODE393362 OMY393362:ONA393362 OWU393362:OWW393362 PGQ393362:PGS393362 PQM393362:PQO393362 QAI393362:QAK393362 QKE393362:QKG393362 QUA393362:QUC393362 RDW393362:RDY393362 RNS393362:RNU393362 RXO393362:RXQ393362 SHK393362:SHM393362 SRG393362:SRI393362 TBC393362:TBE393362 TKY393362:TLA393362 TUU393362:TUW393362 UEQ393362:UES393362 UOM393362:UOO393362 UYI393362:UYK393362 VIE393362:VIG393362 VSA393362:VSC393362 WBW393362:WBY393362 WLS393362:WLU393362 WVO393362:WVQ393362 G458898:I458898 JC458898:JE458898 SY458898:TA458898 ACU458898:ACW458898 AMQ458898:AMS458898 AWM458898:AWO458898 BGI458898:BGK458898 BQE458898:BQG458898 CAA458898:CAC458898 CJW458898:CJY458898 CTS458898:CTU458898 DDO458898:DDQ458898 DNK458898:DNM458898 DXG458898:DXI458898 EHC458898:EHE458898 EQY458898:ERA458898 FAU458898:FAW458898 FKQ458898:FKS458898 FUM458898:FUO458898 GEI458898:GEK458898 GOE458898:GOG458898 GYA458898:GYC458898 HHW458898:HHY458898 HRS458898:HRU458898 IBO458898:IBQ458898 ILK458898:ILM458898 IVG458898:IVI458898 JFC458898:JFE458898 JOY458898:JPA458898 JYU458898:JYW458898 KIQ458898:KIS458898 KSM458898:KSO458898 LCI458898:LCK458898 LME458898:LMG458898 LWA458898:LWC458898 MFW458898:MFY458898 MPS458898:MPU458898 MZO458898:MZQ458898 NJK458898:NJM458898 NTG458898:NTI458898 ODC458898:ODE458898 OMY458898:ONA458898 OWU458898:OWW458898 PGQ458898:PGS458898 PQM458898:PQO458898 QAI458898:QAK458898 QKE458898:QKG458898 QUA458898:QUC458898 RDW458898:RDY458898 RNS458898:RNU458898 RXO458898:RXQ458898 SHK458898:SHM458898 SRG458898:SRI458898 TBC458898:TBE458898 TKY458898:TLA458898 TUU458898:TUW458898 UEQ458898:UES458898 UOM458898:UOO458898 UYI458898:UYK458898 VIE458898:VIG458898 VSA458898:VSC458898 WBW458898:WBY458898 WLS458898:WLU458898 WVO458898:WVQ458898 G524434:I524434 JC524434:JE524434 SY524434:TA524434 ACU524434:ACW524434 AMQ524434:AMS524434 AWM524434:AWO524434 BGI524434:BGK524434 BQE524434:BQG524434 CAA524434:CAC524434 CJW524434:CJY524434 CTS524434:CTU524434 DDO524434:DDQ524434 DNK524434:DNM524434 DXG524434:DXI524434 EHC524434:EHE524434 EQY524434:ERA524434 FAU524434:FAW524434 FKQ524434:FKS524434 FUM524434:FUO524434 GEI524434:GEK524434 GOE524434:GOG524434 GYA524434:GYC524434 HHW524434:HHY524434 HRS524434:HRU524434 IBO524434:IBQ524434 ILK524434:ILM524434 IVG524434:IVI524434 JFC524434:JFE524434 JOY524434:JPA524434 JYU524434:JYW524434 KIQ524434:KIS524434 KSM524434:KSO524434 LCI524434:LCK524434 LME524434:LMG524434 LWA524434:LWC524434 MFW524434:MFY524434 MPS524434:MPU524434 MZO524434:MZQ524434 NJK524434:NJM524434 NTG524434:NTI524434 ODC524434:ODE524434 OMY524434:ONA524434 OWU524434:OWW524434 PGQ524434:PGS524434 PQM524434:PQO524434 QAI524434:QAK524434 QKE524434:QKG524434 QUA524434:QUC524434 RDW524434:RDY524434 RNS524434:RNU524434 RXO524434:RXQ524434 SHK524434:SHM524434 SRG524434:SRI524434 TBC524434:TBE524434 TKY524434:TLA524434 TUU524434:TUW524434 UEQ524434:UES524434 UOM524434:UOO524434 UYI524434:UYK524434 VIE524434:VIG524434 VSA524434:VSC524434 WBW524434:WBY524434 WLS524434:WLU524434 WVO524434:WVQ524434 G589970:I589970 JC589970:JE589970 SY589970:TA589970 ACU589970:ACW589970 AMQ589970:AMS589970 AWM589970:AWO589970 BGI589970:BGK589970 BQE589970:BQG589970 CAA589970:CAC589970 CJW589970:CJY589970 CTS589970:CTU589970 DDO589970:DDQ589970 DNK589970:DNM589970 DXG589970:DXI589970 EHC589970:EHE589970 EQY589970:ERA589970 FAU589970:FAW589970 FKQ589970:FKS589970 FUM589970:FUO589970 GEI589970:GEK589970 GOE589970:GOG589970 GYA589970:GYC589970 HHW589970:HHY589970 HRS589970:HRU589970 IBO589970:IBQ589970 ILK589970:ILM589970 IVG589970:IVI589970 JFC589970:JFE589970 JOY589970:JPA589970 JYU589970:JYW589970 KIQ589970:KIS589970 KSM589970:KSO589970 LCI589970:LCK589970 LME589970:LMG589970 LWA589970:LWC589970 MFW589970:MFY589970 MPS589970:MPU589970 MZO589970:MZQ589970 NJK589970:NJM589970 NTG589970:NTI589970 ODC589970:ODE589970 OMY589970:ONA589970 OWU589970:OWW589970 PGQ589970:PGS589970 PQM589970:PQO589970 QAI589970:QAK589970 QKE589970:QKG589970 QUA589970:QUC589970 RDW589970:RDY589970 RNS589970:RNU589970 RXO589970:RXQ589970 SHK589970:SHM589970 SRG589970:SRI589970 TBC589970:TBE589970 TKY589970:TLA589970 TUU589970:TUW589970 UEQ589970:UES589970 UOM589970:UOO589970 UYI589970:UYK589970 VIE589970:VIG589970 VSA589970:VSC589970 WBW589970:WBY589970 WLS589970:WLU589970 WVO589970:WVQ589970 G655506:I655506 JC655506:JE655506 SY655506:TA655506 ACU655506:ACW655506 AMQ655506:AMS655506 AWM655506:AWO655506 BGI655506:BGK655506 BQE655506:BQG655506 CAA655506:CAC655506 CJW655506:CJY655506 CTS655506:CTU655506 DDO655506:DDQ655506 DNK655506:DNM655506 DXG655506:DXI655506 EHC655506:EHE655506 EQY655506:ERA655506 FAU655506:FAW655506 FKQ655506:FKS655506 FUM655506:FUO655506 GEI655506:GEK655506 GOE655506:GOG655506 GYA655506:GYC655506 HHW655506:HHY655506 HRS655506:HRU655506 IBO655506:IBQ655506 ILK655506:ILM655506 IVG655506:IVI655506 JFC655506:JFE655506 JOY655506:JPA655506 JYU655506:JYW655506 KIQ655506:KIS655506 KSM655506:KSO655506 LCI655506:LCK655506 LME655506:LMG655506 LWA655506:LWC655506 MFW655506:MFY655506 MPS655506:MPU655506 MZO655506:MZQ655506 NJK655506:NJM655506 NTG655506:NTI655506 ODC655506:ODE655506 OMY655506:ONA655506 OWU655506:OWW655506 PGQ655506:PGS655506 PQM655506:PQO655506 QAI655506:QAK655506 QKE655506:QKG655506 QUA655506:QUC655506 RDW655506:RDY655506 RNS655506:RNU655506 RXO655506:RXQ655506 SHK655506:SHM655506 SRG655506:SRI655506 TBC655506:TBE655506 TKY655506:TLA655506 TUU655506:TUW655506 UEQ655506:UES655506 UOM655506:UOO655506 UYI655506:UYK655506 VIE655506:VIG655506 VSA655506:VSC655506 WBW655506:WBY655506 WLS655506:WLU655506 WVO655506:WVQ655506 G721042:I721042 JC721042:JE721042 SY721042:TA721042 ACU721042:ACW721042 AMQ721042:AMS721042 AWM721042:AWO721042 BGI721042:BGK721042 BQE721042:BQG721042 CAA721042:CAC721042 CJW721042:CJY721042 CTS721042:CTU721042 DDO721042:DDQ721042 DNK721042:DNM721042 DXG721042:DXI721042 EHC721042:EHE721042 EQY721042:ERA721042 FAU721042:FAW721042 FKQ721042:FKS721042 FUM721042:FUO721042 GEI721042:GEK721042 GOE721042:GOG721042 GYA721042:GYC721042 HHW721042:HHY721042 HRS721042:HRU721042 IBO721042:IBQ721042 ILK721042:ILM721042 IVG721042:IVI721042 JFC721042:JFE721042 JOY721042:JPA721042 JYU721042:JYW721042 KIQ721042:KIS721042 KSM721042:KSO721042 LCI721042:LCK721042 LME721042:LMG721042 LWA721042:LWC721042 MFW721042:MFY721042 MPS721042:MPU721042 MZO721042:MZQ721042 NJK721042:NJM721042 NTG721042:NTI721042 ODC721042:ODE721042 OMY721042:ONA721042 OWU721042:OWW721042 PGQ721042:PGS721042 PQM721042:PQO721042 QAI721042:QAK721042 QKE721042:QKG721042 QUA721042:QUC721042 RDW721042:RDY721042 RNS721042:RNU721042 RXO721042:RXQ721042 SHK721042:SHM721042 SRG721042:SRI721042 TBC721042:TBE721042 TKY721042:TLA721042 TUU721042:TUW721042 UEQ721042:UES721042 UOM721042:UOO721042 UYI721042:UYK721042 VIE721042:VIG721042 VSA721042:VSC721042 WBW721042:WBY721042 WLS721042:WLU721042 WVO721042:WVQ721042 G786578:I786578 JC786578:JE786578 SY786578:TA786578 ACU786578:ACW786578 AMQ786578:AMS786578 AWM786578:AWO786578 BGI786578:BGK786578 BQE786578:BQG786578 CAA786578:CAC786578 CJW786578:CJY786578 CTS786578:CTU786578 DDO786578:DDQ786578 DNK786578:DNM786578 DXG786578:DXI786578 EHC786578:EHE786578 EQY786578:ERA786578 FAU786578:FAW786578 FKQ786578:FKS786578 FUM786578:FUO786578 GEI786578:GEK786578 GOE786578:GOG786578 GYA786578:GYC786578 HHW786578:HHY786578 HRS786578:HRU786578 IBO786578:IBQ786578 ILK786578:ILM786578 IVG786578:IVI786578 JFC786578:JFE786578 JOY786578:JPA786578 JYU786578:JYW786578 KIQ786578:KIS786578 KSM786578:KSO786578 LCI786578:LCK786578 LME786578:LMG786578 LWA786578:LWC786578 MFW786578:MFY786578 MPS786578:MPU786578 MZO786578:MZQ786578 NJK786578:NJM786578 NTG786578:NTI786578 ODC786578:ODE786578 OMY786578:ONA786578 OWU786578:OWW786578 PGQ786578:PGS786578 PQM786578:PQO786578 QAI786578:QAK786578 QKE786578:QKG786578 QUA786578:QUC786578 RDW786578:RDY786578 RNS786578:RNU786578 RXO786578:RXQ786578 SHK786578:SHM786578 SRG786578:SRI786578 TBC786578:TBE786578 TKY786578:TLA786578 TUU786578:TUW786578 UEQ786578:UES786578 UOM786578:UOO786578 UYI786578:UYK786578 VIE786578:VIG786578 VSA786578:VSC786578 WBW786578:WBY786578 WLS786578:WLU786578 WVO786578:WVQ786578 G852114:I852114 JC852114:JE852114 SY852114:TA852114 ACU852114:ACW852114 AMQ852114:AMS852114 AWM852114:AWO852114 BGI852114:BGK852114 BQE852114:BQG852114 CAA852114:CAC852114 CJW852114:CJY852114 CTS852114:CTU852114 DDO852114:DDQ852114 DNK852114:DNM852114 DXG852114:DXI852114 EHC852114:EHE852114 EQY852114:ERA852114 FAU852114:FAW852114 FKQ852114:FKS852114 FUM852114:FUO852114 GEI852114:GEK852114 GOE852114:GOG852114 GYA852114:GYC852114 HHW852114:HHY852114 HRS852114:HRU852114 IBO852114:IBQ852114 ILK852114:ILM852114 IVG852114:IVI852114 JFC852114:JFE852114 JOY852114:JPA852114 JYU852114:JYW852114 KIQ852114:KIS852114 KSM852114:KSO852114 LCI852114:LCK852114 LME852114:LMG852114 LWA852114:LWC852114 MFW852114:MFY852114 MPS852114:MPU852114 MZO852114:MZQ852114 NJK852114:NJM852114 NTG852114:NTI852114 ODC852114:ODE852114 OMY852114:ONA852114 OWU852114:OWW852114 PGQ852114:PGS852114 PQM852114:PQO852114 QAI852114:QAK852114 QKE852114:QKG852114 QUA852114:QUC852114 RDW852114:RDY852114 RNS852114:RNU852114 RXO852114:RXQ852114 SHK852114:SHM852114 SRG852114:SRI852114 TBC852114:TBE852114 TKY852114:TLA852114 TUU852114:TUW852114 UEQ852114:UES852114 UOM852114:UOO852114 UYI852114:UYK852114 VIE852114:VIG852114 VSA852114:VSC852114 WBW852114:WBY852114 WLS852114:WLU852114 WVO852114:WVQ852114 G917650:I917650 JC917650:JE917650 SY917650:TA917650 ACU917650:ACW917650 AMQ917650:AMS917650 AWM917650:AWO917650 BGI917650:BGK917650 BQE917650:BQG917650 CAA917650:CAC917650 CJW917650:CJY917650 CTS917650:CTU917650 DDO917650:DDQ917650 DNK917650:DNM917650 DXG917650:DXI917650 EHC917650:EHE917650 EQY917650:ERA917650 FAU917650:FAW917650 FKQ917650:FKS917650 FUM917650:FUO917650 GEI917650:GEK917650 GOE917650:GOG917650 GYA917650:GYC917650 HHW917650:HHY917650 HRS917650:HRU917650 IBO917650:IBQ917650 ILK917650:ILM917650 IVG917650:IVI917650 JFC917650:JFE917650 JOY917650:JPA917650 JYU917650:JYW917650 KIQ917650:KIS917650 KSM917650:KSO917650 LCI917650:LCK917650 LME917650:LMG917650 LWA917650:LWC917650 MFW917650:MFY917650 MPS917650:MPU917650 MZO917650:MZQ917650 NJK917650:NJM917650 NTG917650:NTI917650 ODC917650:ODE917650 OMY917650:ONA917650 OWU917650:OWW917650 PGQ917650:PGS917650 PQM917650:PQO917650 QAI917650:QAK917650 QKE917650:QKG917650 QUA917650:QUC917650 RDW917650:RDY917650 RNS917650:RNU917650 RXO917650:RXQ917650 SHK917650:SHM917650 SRG917650:SRI917650 TBC917650:TBE917650 TKY917650:TLA917650 TUU917650:TUW917650 UEQ917650:UES917650 UOM917650:UOO917650 UYI917650:UYK917650 VIE917650:VIG917650 VSA917650:VSC917650 WBW917650:WBY917650 WLS917650:WLU917650 WVO917650:WVQ917650 G983186:I983186 JC983186:JE983186 SY983186:TA983186 ACU983186:ACW983186 AMQ983186:AMS983186 AWM983186:AWO983186 BGI983186:BGK983186 BQE983186:BQG983186 CAA983186:CAC983186 CJW983186:CJY983186 CTS983186:CTU983186 DDO983186:DDQ983186 DNK983186:DNM983186 DXG983186:DXI983186 EHC983186:EHE983186 EQY983186:ERA983186 FAU983186:FAW983186 FKQ983186:FKS983186 FUM983186:FUO983186 GEI983186:GEK983186 GOE983186:GOG983186 GYA983186:GYC983186 HHW983186:HHY983186 HRS983186:HRU983186 IBO983186:IBQ983186 ILK983186:ILM983186 IVG983186:IVI983186 JFC983186:JFE983186 JOY983186:JPA983186 JYU983186:JYW983186 KIQ983186:KIS983186 KSM983186:KSO983186 LCI983186:LCK983186 LME983186:LMG983186 LWA983186:LWC983186 MFW983186:MFY983186 MPS983186:MPU983186 MZO983186:MZQ983186 NJK983186:NJM983186 NTG983186:NTI983186 ODC983186:ODE983186 OMY983186:ONA983186 OWU983186:OWW983186 PGQ983186:PGS983186 PQM983186:PQO983186 QAI983186:QAK983186 QKE983186:QKG983186 QUA983186:QUC983186 RDW983186:RDY983186 RNS983186:RNU983186 RXO983186:RXQ983186 SHK983186:SHM983186 SRG983186:SRI983186 TBC983186:TBE983186 TKY983186:TLA983186 TUU983186:TUW983186 UEQ983186:UES983186 UOM983186:UOO983186 UYI983186:UYK983186 VIE983186:VIG983186 VSA983186:VSC983186 WBW983186:WBY983186 WLS983186:WLU983186 WVO983186:WVQ983186 G111:I111 JC111:JE111 SY111:TA111 ACU111:ACW111 AMQ111:AMS111 AWM111:AWO111 BGI111:BGK111 BQE111:BQG111 CAA111:CAC111 CJW111:CJY111 CTS111:CTU111 DDO111:DDQ111 DNK111:DNM111 DXG111:DXI111 EHC111:EHE111 EQY111:ERA111 FAU111:FAW111 FKQ111:FKS111 FUM111:FUO111 GEI111:GEK111 GOE111:GOG111 GYA111:GYC111 HHW111:HHY111 HRS111:HRU111 IBO111:IBQ111 ILK111:ILM111 IVG111:IVI111 JFC111:JFE111 JOY111:JPA111 JYU111:JYW111 KIQ111:KIS111 KSM111:KSO111 LCI111:LCK111 LME111:LMG111 LWA111:LWC111 MFW111:MFY111 MPS111:MPU111 MZO111:MZQ111 NJK111:NJM111 NTG111:NTI111 ODC111:ODE111 OMY111:ONA111 OWU111:OWW111 PGQ111:PGS111 PQM111:PQO111 QAI111:QAK111 QKE111:QKG111 QUA111:QUC111 RDW111:RDY111 RNS111:RNU111 RXO111:RXQ111 SHK111:SHM111 SRG111:SRI111 TBC111:TBE111 TKY111:TLA111 TUU111:TUW111 UEQ111:UES111 UOM111:UOO111 UYI111:UYK111 VIE111:VIG111 VSA111:VSC111 WBW111:WBY111 WLS111:WLU111 WVO111:WVQ111 G65647:I65647 JC65647:JE65647 SY65647:TA65647 ACU65647:ACW65647 AMQ65647:AMS65647 AWM65647:AWO65647 BGI65647:BGK65647 BQE65647:BQG65647 CAA65647:CAC65647 CJW65647:CJY65647 CTS65647:CTU65647 DDO65647:DDQ65647 DNK65647:DNM65647 DXG65647:DXI65647 EHC65647:EHE65647 EQY65647:ERA65647 FAU65647:FAW65647 FKQ65647:FKS65647 FUM65647:FUO65647 GEI65647:GEK65647 GOE65647:GOG65647 GYA65647:GYC65647 HHW65647:HHY65647 HRS65647:HRU65647 IBO65647:IBQ65647 ILK65647:ILM65647 IVG65647:IVI65647 JFC65647:JFE65647 JOY65647:JPA65647 JYU65647:JYW65647 KIQ65647:KIS65647 KSM65647:KSO65647 LCI65647:LCK65647 LME65647:LMG65647 LWA65647:LWC65647 MFW65647:MFY65647 MPS65647:MPU65647 MZO65647:MZQ65647 NJK65647:NJM65647 NTG65647:NTI65647 ODC65647:ODE65647 OMY65647:ONA65647 OWU65647:OWW65647 PGQ65647:PGS65647 PQM65647:PQO65647 QAI65647:QAK65647 QKE65647:QKG65647 QUA65647:QUC65647 RDW65647:RDY65647 RNS65647:RNU65647 RXO65647:RXQ65647 SHK65647:SHM65647 SRG65647:SRI65647 TBC65647:TBE65647 TKY65647:TLA65647 TUU65647:TUW65647 UEQ65647:UES65647 UOM65647:UOO65647 UYI65647:UYK65647 VIE65647:VIG65647 VSA65647:VSC65647 WBW65647:WBY65647 WLS65647:WLU65647 WVO65647:WVQ65647 G131183:I131183 JC131183:JE131183 SY131183:TA131183 ACU131183:ACW131183 AMQ131183:AMS131183 AWM131183:AWO131183 BGI131183:BGK131183 BQE131183:BQG131183 CAA131183:CAC131183 CJW131183:CJY131183 CTS131183:CTU131183 DDO131183:DDQ131183 DNK131183:DNM131183 DXG131183:DXI131183 EHC131183:EHE131183 EQY131183:ERA131183 FAU131183:FAW131183 FKQ131183:FKS131183 FUM131183:FUO131183 GEI131183:GEK131183 GOE131183:GOG131183 GYA131183:GYC131183 HHW131183:HHY131183 HRS131183:HRU131183 IBO131183:IBQ131183 ILK131183:ILM131183 IVG131183:IVI131183 JFC131183:JFE131183 JOY131183:JPA131183 JYU131183:JYW131183 KIQ131183:KIS131183 KSM131183:KSO131183 LCI131183:LCK131183 LME131183:LMG131183 LWA131183:LWC131183 MFW131183:MFY131183 MPS131183:MPU131183 MZO131183:MZQ131183 NJK131183:NJM131183 NTG131183:NTI131183 ODC131183:ODE131183 OMY131183:ONA131183 OWU131183:OWW131183 PGQ131183:PGS131183 PQM131183:PQO131183 QAI131183:QAK131183 QKE131183:QKG131183 QUA131183:QUC131183 RDW131183:RDY131183 RNS131183:RNU131183 RXO131183:RXQ131183 SHK131183:SHM131183 SRG131183:SRI131183 TBC131183:TBE131183 TKY131183:TLA131183 TUU131183:TUW131183 UEQ131183:UES131183 UOM131183:UOO131183 UYI131183:UYK131183 VIE131183:VIG131183 VSA131183:VSC131183 WBW131183:WBY131183 WLS131183:WLU131183 WVO131183:WVQ131183 G196719:I196719 JC196719:JE196719 SY196719:TA196719 ACU196719:ACW196719 AMQ196719:AMS196719 AWM196719:AWO196719 BGI196719:BGK196719 BQE196719:BQG196719 CAA196719:CAC196719 CJW196719:CJY196719 CTS196719:CTU196719 DDO196719:DDQ196719 DNK196719:DNM196719 DXG196719:DXI196719 EHC196719:EHE196719 EQY196719:ERA196719 FAU196719:FAW196719 FKQ196719:FKS196719 FUM196719:FUO196719 GEI196719:GEK196719 GOE196719:GOG196719 GYA196719:GYC196719 HHW196719:HHY196719 HRS196719:HRU196719 IBO196719:IBQ196719 ILK196719:ILM196719 IVG196719:IVI196719 JFC196719:JFE196719 JOY196719:JPA196719 JYU196719:JYW196719 KIQ196719:KIS196719 KSM196719:KSO196719 LCI196719:LCK196719 LME196719:LMG196719 LWA196719:LWC196719 MFW196719:MFY196719 MPS196719:MPU196719 MZO196719:MZQ196719 NJK196719:NJM196719 NTG196719:NTI196719 ODC196719:ODE196719 OMY196719:ONA196719 OWU196719:OWW196719 PGQ196719:PGS196719 PQM196719:PQO196719 QAI196719:QAK196719 QKE196719:QKG196719 QUA196719:QUC196719 RDW196719:RDY196719 RNS196719:RNU196719 RXO196719:RXQ196719 SHK196719:SHM196719 SRG196719:SRI196719 TBC196719:TBE196719 TKY196719:TLA196719 TUU196719:TUW196719 UEQ196719:UES196719 UOM196719:UOO196719 UYI196719:UYK196719 VIE196719:VIG196719 VSA196719:VSC196719 WBW196719:WBY196719 WLS196719:WLU196719 WVO196719:WVQ196719 G262255:I262255 JC262255:JE262255 SY262255:TA262255 ACU262255:ACW262255 AMQ262255:AMS262255 AWM262255:AWO262255 BGI262255:BGK262255 BQE262255:BQG262255 CAA262255:CAC262255 CJW262255:CJY262255 CTS262255:CTU262255 DDO262255:DDQ262255 DNK262255:DNM262255 DXG262255:DXI262255 EHC262255:EHE262255 EQY262255:ERA262255 FAU262255:FAW262255 FKQ262255:FKS262255 FUM262255:FUO262255 GEI262255:GEK262255 GOE262255:GOG262255 GYA262255:GYC262255 HHW262255:HHY262255 HRS262255:HRU262255 IBO262255:IBQ262255 ILK262255:ILM262255 IVG262255:IVI262255 JFC262255:JFE262255 JOY262255:JPA262255 JYU262255:JYW262255 KIQ262255:KIS262255 KSM262255:KSO262255 LCI262255:LCK262255 LME262255:LMG262255 LWA262255:LWC262255 MFW262255:MFY262255 MPS262255:MPU262255 MZO262255:MZQ262255 NJK262255:NJM262255 NTG262255:NTI262255 ODC262255:ODE262255 OMY262255:ONA262255 OWU262255:OWW262255 PGQ262255:PGS262255 PQM262255:PQO262255 QAI262255:QAK262255 QKE262255:QKG262255 QUA262255:QUC262255 RDW262255:RDY262255 RNS262255:RNU262255 RXO262255:RXQ262255 SHK262255:SHM262255 SRG262255:SRI262255 TBC262255:TBE262255 TKY262255:TLA262255 TUU262255:TUW262255 UEQ262255:UES262255 UOM262255:UOO262255 UYI262255:UYK262255 VIE262255:VIG262255 VSA262255:VSC262255 WBW262255:WBY262255 WLS262255:WLU262255 WVO262255:WVQ262255 G327791:I327791 JC327791:JE327791 SY327791:TA327791 ACU327791:ACW327791 AMQ327791:AMS327791 AWM327791:AWO327791 BGI327791:BGK327791 BQE327791:BQG327791 CAA327791:CAC327791 CJW327791:CJY327791 CTS327791:CTU327791 DDO327791:DDQ327791 DNK327791:DNM327791 DXG327791:DXI327791 EHC327791:EHE327791 EQY327791:ERA327791 FAU327791:FAW327791 FKQ327791:FKS327791 FUM327791:FUO327791 GEI327791:GEK327791 GOE327791:GOG327791 GYA327791:GYC327791 HHW327791:HHY327791 HRS327791:HRU327791 IBO327791:IBQ327791 ILK327791:ILM327791 IVG327791:IVI327791 JFC327791:JFE327791 JOY327791:JPA327791 JYU327791:JYW327791 KIQ327791:KIS327791 KSM327791:KSO327791 LCI327791:LCK327791 LME327791:LMG327791 LWA327791:LWC327791 MFW327791:MFY327791 MPS327791:MPU327791 MZO327791:MZQ327791 NJK327791:NJM327791 NTG327791:NTI327791 ODC327791:ODE327791 OMY327791:ONA327791 OWU327791:OWW327791 PGQ327791:PGS327791 PQM327791:PQO327791 QAI327791:QAK327791 QKE327791:QKG327791 QUA327791:QUC327791 RDW327791:RDY327791 RNS327791:RNU327791 RXO327791:RXQ327791 SHK327791:SHM327791 SRG327791:SRI327791 TBC327791:TBE327791 TKY327791:TLA327791 TUU327791:TUW327791 UEQ327791:UES327791 UOM327791:UOO327791 UYI327791:UYK327791 VIE327791:VIG327791 VSA327791:VSC327791 WBW327791:WBY327791 WLS327791:WLU327791 WVO327791:WVQ327791 G393327:I393327 JC393327:JE393327 SY393327:TA393327 ACU393327:ACW393327 AMQ393327:AMS393327 AWM393327:AWO393327 BGI393327:BGK393327 BQE393327:BQG393327 CAA393327:CAC393327 CJW393327:CJY393327 CTS393327:CTU393327 DDO393327:DDQ393327 DNK393327:DNM393327 DXG393327:DXI393327 EHC393327:EHE393327 EQY393327:ERA393327 FAU393327:FAW393327 FKQ393327:FKS393327 FUM393327:FUO393327 GEI393327:GEK393327 GOE393327:GOG393327 GYA393327:GYC393327 HHW393327:HHY393327 HRS393327:HRU393327 IBO393327:IBQ393327 ILK393327:ILM393327 IVG393327:IVI393327 JFC393327:JFE393327 JOY393327:JPA393327 JYU393327:JYW393327 KIQ393327:KIS393327 KSM393327:KSO393327 LCI393327:LCK393327 LME393327:LMG393327 LWA393327:LWC393327 MFW393327:MFY393327 MPS393327:MPU393327 MZO393327:MZQ393327 NJK393327:NJM393327 NTG393327:NTI393327 ODC393327:ODE393327 OMY393327:ONA393327 OWU393327:OWW393327 PGQ393327:PGS393327 PQM393327:PQO393327 QAI393327:QAK393327 QKE393327:QKG393327 QUA393327:QUC393327 RDW393327:RDY393327 RNS393327:RNU393327 RXO393327:RXQ393327 SHK393327:SHM393327 SRG393327:SRI393327 TBC393327:TBE393327 TKY393327:TLA393327 TUU393327:TUW393327 UEQ393327:UES393327 UOM393327:UOO393327 UYI393327:UYK393327 VIE393327:VIG393327 VSA393327:VSC393327 WBW393327:WBY393327 WLS393327:WLU393327 WVO393327:WVQ393327 G458863:I458863 JC458863:JE458863 SY458863:TA458863 ACU458863:ACW458863 AMQ458863:AMS458863 AWM458863:AWO458863 BGI458863:BGK458863 BQE458863:BQG458863 CAA458863:CAC458863 CJW458863:CJY458863 CTS458863:CTU458863 DDO458863:DDQ458863 DNK458863:DNM458863 DXG458863:DXI458863 EHC458863:EHE458863 EQY458863:ERA458863 FAU458863:FAW458863 FKQ458863:FKS458863 FUM458863:FUO458863 GEI458863:GEK458863 GOE458863:GOG458863 GYA458863:GYC458863 HHW458863:HHY458863 HRS458863:HRU458863 IBO458863:IBQ458863 ILK458863:ILM458863 IVG458863:IVI458863 JFC458863:JFE458863 JOY458863:JPA458863 JYU458863:JYW458863 KIQ458863:KIS458863 KSM458863:KSO458863 LCI458863:LCK458863 LME458863:LMG458863 LWA458863:LWC458863 MFW458863:MFY458863 MPS458863:MPU458863 MZO458863:MZQ458863 NJK458863:NJM458863 NTG458863:NTI458863 ODC458863:ODE458863 OMY458863:ONA458863 OWU458863:OWW458863 PGQ458863:PGS458863 PQM458863:PQO458863 QAI458863:QAK458863 QKE458863:QKG458863 QUA458863:QUC458863 RDW458863:RDY458863 RNS458863:RNU458863 RXO458863:RXQ458863 SHK458863:SHM458863 SRG458863:SRI458863 TBC458863:TBE458863 TKY458863:TLA458863 TUU458863:TUW458863 UEQ458863:UES458863 UOM458863:UOO458863 UYI458863:UYK458863 VIE458863:VIG458863 VSA458863:VSC458863 WBW458863:WBY458863 WLS458863:WLU458863 WVO458863:WVQ458863 G524399:I524399 JC524399:JE524399 SY524399:TA524399 ACU524399:ACW524399 AMQ524399:AMS524399 AWM524399:AWO524399 BGI524399:BGK524399 BQE524399:BQG524399 CAA524399:CAC524399 CJW524399:CJY524399 CTS524399:CTU524399 DDO524399:DDQ524399 DNK524399:DNM524399 DXG524399:DXI524399 EHC524399:EHE524399 EQY524399:ERA524399 FAU524399:FAW524399 FKQ524399:FKS524399 FUM524399:FUO524399 GEI524399:GEK524399 GOE524399:GOG524399 GYA524399:GYC524399 HHW524399:HHY524399 HRS524399:HRU524399 IBO524399:IBQ524399 ILK524399:ILM524399 IVG524399:IVI524399 JFC524399:JFE524399 JOY524399:JPA524399 JYU524399:JYW524399 KIQ524399:KIS524399 KSM524399:KSO524399 LCI524399:LCK524399 LME524399:LMG524399 LWA524399:LWC524399 MFW524399:MFY524399 MPS524399:MPU524399 MZO524399:MZQ524399 NJK524399:NJM524399 NTG524399:NTI524399 ODC524399:ODE524399 OMY524399:ONA524399 OWU524399:OWW524399 PGQ524399:PGS524399 PQM524399:PQO524399 QAI524399:QAK524399 QKE524399:QKG524399 QUA524399:QUC524399 RDW524399:RDY524399 RNS524399:RNU524399 RXO524399:RXQ524399 SHK524399:SHM524399 SRG524399:SRI524399 TBC524399:TBE524399 TKY524399:TLA524399 TUU524399:TUW524399 UEQ524399:UES524399 UOM524399:UOO524399 UYI524399:UYK524399 VIE524399:VIG524399 VSA524399:VSC524399 WBW524399:WBY524399 WLS524399:WLU524399 WVO524399:WVQ524399 G589935:I589935 JC589935:JE589935 SY589935:TA589935 ACU589935:ACW589935 AMQ589935:AMS589935 AWM589935:AWO589935 BGI589935:BGK589935 BQE589935:BQG589935 CAA589935:CAC589935 CJW589935:CJY589935 CTS589935:CTU589935 DDO589935:DDQ589935 DNK589935:DNM589935 DXG589935:DXI589935 EHC589935:EHE589935 EQY589935:ERA589935 FAU589935:FAW589935 FKQ589935:FKS589935 FUM589935:FUO589935 GEI589935:GEK589935 GOE589935:GOG589935 GYA589935:GYC589935 HHW589935:HHY589935 HRS589935:HRU589935 IBO589935:IBQ589935 ILK589935:ILM589935 IVG589935:IVI589935 JFC589935:JFE589935 JOY589935:JPA589935 JYU589935:JYW589935 KIQ589935:KIS589935 KSM589935:KSO589935 LCI589935:LCK589935 LME589935:LMG589935 LWA589935:LWC589935 MFW589935:MFY589935 MPS589935:MPU589935 MZO589935:MZQ589935 NJK589935:NJM589935 NTG589935:NTI589935 ODC589935:ODE589935 OMY589935:ONA589935 OWU589935:OWW589935 PGQ589935:PGS589935 PQM589935:PQO589935 QAI589935:QAK589935 QKE589935:QKG589935 QUA589935:QUC589935 RDW589935:RDY589935 RNS589935:RNU589935 RXO589935:RXQ589935 SHK589935:SHM589935 SRG589935:SRI589935 TBC589935:TBE589935 TKY589935:TLA589935 TUU589935:TUW589935 UEQ589935:UES589935 UOM589935:UOO589935 UYI589935:UYK589935 VIE589935:VIG589935 VSA589935:VSC589935 WBW589935:WBY589935 WLS589935:WLU589935 WVO589935:WVQ589935 G655471:I655471 JC655471:JE655471 SY655471:TA655471 ACU655471:ACW655471 AMQ655471:AMS655471 AWM655471:AWO655471 BGI655471:BGK655471 BQE655471:BQG655471 CAA655471:CAC655471 CJW655471:CJY655471 CTS655471:CTU655471 DDO655471:DDQ655471 DNK655471:DNM655471 DXG655471:DXI655471 EHC655471:EHE655471 EQY655471:ERA655471 FAU655471:FAW655471 FKQ655471:FKS655471 FUM655471:FUO655471 GEI655471:GEK655471 GOE655471:GOG655471 GYA655471:GYC655471 HHW655471:HHY655471 HRS655471:HRU655471 IBO655471:IBQ655471 ILK655471:ILM655471 IVG655471:IVI655471 JFC655471:JFE655471 JOY655471:JPA655471 JYU655471:JYW655471 KIQ655471:KIS655471 KSM655471:KSO655471 LCI655471:LCK655471 LME655471:LMG655471 LWA655471:LWC655471 MFW655471:MFY655471 MPS655471:MPU655471 MZO655471:MZQ655471 NJK655471:NJM655471 NTG655471:NTI655471 ODC655471:ODE655471 OMY655471:ONA655471 OWU655471:OWW655471 PGQ655471:PGS655471 PQM655471:PQO655471 QAI655471:QAK655471 QKE655471:QKG655471 QUA655471:QUC655471 RDW655471:RDY655471 RNS655471:RNU655471 RXO655471:RXQ655471 SHK655471:SHM655471 SRG655471:SRI655471 TBC655471:TBE655471 TKY655471:TLA655471 TUU655471:TUW655471 UEQ655471:UES655471 UOM655471:UOO655471 UYI655471:UYK655471 VIE655471:VIG655471 VSA655471:VSC655471 WBW655471:WBY655471 WLS655471:WLU655471 WVO655471:WVQ655471 G721007:I721007 JC721007:JE721007 SY721007:TA721007 ACU721007:ACW721007 AMQ721007:AMS721007 AWM721007:AWO721007 BGI721007:BGK721007 BQE721007:BQG721007 CAA721007:CAC721007 CJW721007:CJY721007 CTS721007:CTU721007 DDO721007:DDQ721007 DNK721007:DNM721007 DXG721007:DXI721007 EHC721007:EHE721007 EQY721007:ERA721007 FAU721007:FAW721007 FKQ721007:FKS721007 FUM721007:FUO721007 GEI721007:GEK721007 GOE721007:GOG721007 GYA721007:GYC721007 HHW721007:HHY721007 HRS721007:HRU721007 IBO721007:IBQ721007 ILK721007:ILM721007 IVG721007:IVI721007 JFC721007:JFE721007 JOY721007:JPA721007 JYU721007:JYW721007 KIQ721007:KIS721007 KSM721007:KSO721007 LCI721007:LCK721007 LME721007:LMG721007 LWA721007:LWC721007 MFW721007:MFY721007 MPS721007:MPU721007 MZO721007:MZQ721007 NJK721007:NJM721007 NTG721007:NTI721007 ODC721007:ODE721007 OMY721007:ONA721007 OWU721007:OWW721007 PGQ721007:PGS721007 PQM721007:PQO721007 QAI721007:QAK721007 QKE721007:QKG721007 QUA721007:QUC721007 RDW721007:RDY721007 RNS721007:RNU721007 RXO721007:RXQ721007 SHK721007:SHM721007 SRG721007:SRI721007 TBC721007:TBE721007 TKY721007:TLA721007 TUU721007:TUW721007 UEQ721007:UES721007 UOM721007:UOO721007 UYI721007:UYK721007 VIE721007:VIG721007 VSA721007:VSC721007 WBW721007:WBY721007 WLS721007:WLU721007 WVO721007:WVQ721007 G786543:I786543 JC786543:JE786543 SY786543:TA786543 ACU786543:ACW786543 AMQ786543:AMS786543 AWM786543:AWO786543 BGI786543:BGK786543 BQE786543:BQG786543 CAA786543:CAC786543 CJW786543:CJY786543 CTS786543:CTU786543 DDO786543:DDQ786543 DNK786543:DNM786543 DXG786543:DXI786543 EHC786543:EHE786543 EQY786543:ERA786543 FAU786543:FAW786543 FKQ786543:FKS786543 FUM786543:FUO786543 GEI786543:GEK786543 GOE786543:GOG786543 GYA786543:GYC786543 HHW786543:HHY786543 HRS786543:HRU786543 IBO786543:IBQ786543 ILK786543:ILM786543 IVG786543:IVI786543 JFC786543:JFE786543 JOY786543:JPA786543 JYU786543:JYW786543 KIQ786543:KIS786543 KSM786543:KSO786543 LCI786543:LCK786543 LME786543:LMG786543 LWA786543:LWC786543 MFW786543:MFY786543 MPS786543:MPU786543 MZO786543:MZQ786543 NJK786543:NJM786543 NTG786543:NTI786543 ODC786543:ODE786543 OMY786543:ONA786543 OWU786543:OWW786543 PGQ786543:PGS786543 PQM786543:PQO786543 QAI786543:QAK786543 QKE786543:QKG786543 QUA786543:QUC786543 RDW786543:RDY786543 RNS786543:RNU786543 RXO786543:RXQ786543 SHK786543:SHM786543 SRG786543:SRI786543 TBC786543:TBE786543 TKY786543:TLA786543 TUU786543:TUW786543 UEQ786543:UES786543 UOM786543:UOO786543 UYI786543:UYK786543 VIE786543:VIG786543 VSA786543:VSC786543 WBW786543:WBY786543 WLS786543:WLU786543 WVO786543:WVQ786543 G852079:I852079 JC852079:JE852079 SY852079:TA852079 ACU852079:ACW852079 AMQ852079:AMS852079 AWM852079:AWO852079 BGI852079:BGK852079 BQE852079:BQG852079 CAA852079:CAC852079 CJW852079:CJY852079 CTS852079:CTU852079 DDO852079:DDQ852079 DNK852079:DNM852079 DXG852079:DXI852079 EHC852079:EHE852079 EQY852079:ERA852079 FAU852079:FAW852079 FKQ852079:FKS852079 FUM852079:FUO852079 GEI852079:GEK852079 GOE852079:GOG852079 GYA852079:GYC852079 HHW852079:HHY852079 HRS852079:HRU852079 IBO852079:IBQ852079 ILK852079:ILM852079 IVG852079:IVI852079 JFC852079:JFE852079 JOY852079:JPA852079 JYU852079:JYW852079 KIQ852079:KIS852079 KSM852079:KSO852079 LCI852079:LCK852079 LME852079:LMG852079 LWA852079:LWC852079 MFW852079:MFY852079 MPS852079:MPU852079 MZO852079:MZQ852079 NJK852079:NJM852079 NTG852079:NTI852079 ODC852079:ODE852079 OMY852079:ONA852079 OWU852079:OWW852079 PGQ852079:PGS852079 PQM852079:PQO852079 QAI852079:QAK852079 QKE852079:QKG852079 QUA852079:QUC852079 RDW852079:RDY852079 RNS852079:RNU852079 RXO852079:RXQ852079 SHK852079:SHM852079 SRG852079:SRI852079 TBC852079:TBE852079 TKY852079:TLA852079 TUU852079:TUW852079 UEQ852079:UES852079 UOM852079:UOO852079 UYI852079:UYK852079 VIE852079:VIG852079 VSA852079:VSC852079 WBW852079:WBY852079 WLS852079:WLU852079 WVO852079:WVQ852079 G917615:I917615 JC917615:JE917615 SY917615:TA917615 ACU917615:ACW917615 AMQ917615:AMS917615 AWM917615:AWO917615 BGI917615:BGK917615 BQE917615:BQG917615 CAA917615:CAC917615 CJW917615:CJY917615 CTS917615:CTU917615 DDO917615:DDQ917615 DNK917615:DNM917615 DXG917615:DXI917615 EHC917615:EHE917615 EQY917615:ERA917615 FAU917615:FAW917615 FKQ917615:FKS917615 FUM917615:FUO917615 GEI917615:GEK917615 GOE917615:GOG917615 GYA917615:GYC917615 HHW917615:HHY917615 HRS917615:HRU917615 IBO917615:IBQ917615 ILK917615:ILM917615 IVG917615:IVI917615 JFC917615:JFE917615 JOY917615:JPA917615 JYU917615:JYW917615 KIQ917615:KIS917615 KSM917615:KSO917615 LCI917615:LCK917615 LME917615:LMG917615 LWA917615:LWC917615 MFW917615:MFY917615 MPS917615:MPU917615 MZO917615:MZQ917615 NJK917615:NJM917615 NTG917615:NTI917615 ODC917615:ODE917615 OMY917615:ONA917615 OWU917615:OWW917615 PGQ917615:PGS917615 PQM917615:PQO917615 QAI917615:QAK917615 QKE917615:QKG917615 QUA917615:QUC917615 RDW917615:RDY917615 RNS917615:RNU917615 RXO917615:RXQ917615 SHK917615:SHM917615 SRG917615:SRI917615 TBC917615:TBE917615 TKY917615:TLA917615 TUU917615:TUW917615 UEQ917615:UES917615 UOM917615:UOO917615 UYI917615:UYK917615 VIE917615:VIG917615 VSA917615:VSC917615 WBW917615:WBY917615 WLS917615:WLU917615 WVO917615:WVQ917615 G983151:I983151 JC983151:JE983151 SY983151:TA983151 ACU983151:ACW983151 AMQ983151:AMS983151 AWM983151:AWO983151 BGI983151:BGK983151 BQE983151:BQG983151 CAA983151:CAC983151 CJW983151:CJY983151 CTS983151:CTU983151 DDO983151:DDQ983151 DNK983151:DNM983151 DXG983151:DXI983151 EHC983151:EHE983151 EQY983151:ERA983151 FAU983151:FAW983151 FKQ983151:FKS983151 FUM983151:FUO983151 GEI983151:GEK983151 GOE983151:GOG983151 GYA983151:GYC983151 HHW983151:HHY983151 HRS983151:HRU983151 IBO983151:IBQ983151 ILK983151:ILM983151 IVG983151:IVI983151 JFC983151:JFE983151 JOY983151:JPA983151 JYU983151:JYW983151 KIQ983151:KIS983151 KSM983151:KSO983151 LCI983151:LCK983151 LME983151:LMG983151 LWA983151:LWC983151 MFW983151:MFY983151 MPS983151:MPU983151 MZO983151:MZQ983151 NJK983151:NJM983151 NTG983151:NTI983151 ODC983151:ODE983151 OMY983151:ONA983151 OWU983151:OWW983151 PGQ983151:PGS983151 PQM983151:PQO983151 QAI983151:QAK983151 QKE983151:QKG983151 QUA983151:QUC983151 RDW983151:RDY983151 RNS983151:RNU983151 RXO983151:RXQ983151 SHK983151:SHM983151 SRG983151:SRI983151 TBC983151:TBE983151 TKY983151:TLA983151 TUU983151:TUW983151 UEQ983151:UES983151 UOM983151:UOO983151 UYI983151:UYK983151 VIE983151:VIG983151 VSA983151:VSC983151 WBW983151:WBY983151 WLS983151:WLU983151 WVO983151:WVQ983151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2:I82 JC82:JE82 SY82:TA82 ACU82:ACW82 AMQ82:AMS82 AWM82:AWO82 BGI82:BGK82 BQE82:BQG82 CAA82:CAC82 CJW82:CJY82 CTS82:CTU82 DDO82:DDQ82 DNK82:DNM82 DXG82:DXI82 EHC82:EHE82 EQY82:ERA82 FAU82:FAW82 FKQ82:FKS82 FUM82:FUO82 GEI82:GEK82 GOE82:GOG82 GYA82:GYC82 HHW82:HHY82 HRS82:HRU82 IBO82:IBQ82 ILK82:ILM82 IVG82:IVI82 JFC82:JFE82 JOY82:JPA82 JYU82:JYW82 KIQ82:KIS82 KSM82:KSO82 LCI82:LCK82 LME82:LMG82 LWA82:LWC82 MFW82:MFY82 MPS82:MPU82 MZO82:MZQ82 NJK82:NJM82 NTG82:NTI82 ODC82:ODE82 OMY82:ONA82 OWU82:OWW82 PGQ82:PGS82 PQM82:PQO82 QAI82:QAK82 QKE82:QKG82 QUA82:QUC82 RDW82:RDY82 RNS82:RNU82 RXO82:RXQ82 SHK82:SHM82 SRG82:SRI82 TBC82:TBE82 TKY82:TLA82 TUU82:TUW82 UEQ82:UES82 UOM82:UOO82 UYI82:UYK82 VIE82:VIG82 VSA82:VSC82 WBW82:WBY82 WLS82:WLU82 WVO82:WVQ82 G65618:I65618 JC65618:JE65618 SY65618:TA65618 ACU65618:ACW65618 AMQ65618:AMS65618 AWM65618:AWO65618 BGI65618:BGK65618 BQE65618:BQG65618 CAA65618:CAC65618 CJW65618:CJY65618 CTS65618:CTU65618 DDO65618:DDQ65618 DNK65618:DNM65618 DXG65618:DXI65618 EHC65618:EHE65618 EQY65618:ERA65618 FAU65618:FAW65618 FKQ65618:FKS65618 FUM65618:FUO65618 GEI65618:GEK65618 GOE65618:GOG65618 GYA65618:GYC65618 HHW65618:HHY65618 HRS65618:HRU65618 IBO65618:IBQ65618 ILK65618:ILM65618 IVG65618:IVI65618 JFC65618:JFE65618 JOY65618:JPA65618 JYU65618:JYW65618 KIQ65618:KIS65618 KSM65618:KSO65618 LCI65618:LCK65618 LME65618:LMG65618 LWA65618:LWC65618 MFW65618:MFY65618 MPS65618:MPU65618 MZO65618:MZQ65618 NJK65618:NJM65618 NTG65618:NTI65618 ODC65618:ODE65618 OMY65618:ONA65618 OWU65618:OWW65618 PGQ65618:PGS65618 PQM65618:PQO65618 QAI65618:QAK65618 QKE65618:QKG65618 QUA65618:QUC65618 RDW65618:RDY65618 RNS65618:RNU65618 RXO65618:RXQ65618 SHK65618:SHM65618 SRG65618:SRI65618 TBC65618:TBE65618 TKY65618:TLA65618 TUU65618:TUW65618 UEQ65618:UES65618 UOM65618:UOO65618 UYI65618:UYK65618 VIE65618:VIG65618 VSA65618:VSC65618 WBW65618:WBY65618 WLS65618:WLU65618 WVO65618:WVQ65618 G131154:I131154 JC131154:JE131154 SY131154:TA131154 ACU131154:ACW131154 AMQ131154:AMS131154 AWM131154:AWO131154 BGI131154:BGK131154 BQE131154:BQG131154 CAA131154:CAC131154 CJW131154:CJY131154 CTS131154:CTU131154 DDO131154:DDQ131154 DNK131154:DNM131154 DXG131154:DXI131154 EHC131154:EHE131154 EQY131154:ERA131154 FAU131154:FAW131154 FKQ131154:FKS131154 FUM131154:FUO131154 GEI131154:GEK131154 GOE131154:GOG131154 GYA131154:GYC131154 HHW131154:HHY131154 HRS131154:HRU131154 IBO131154:IBQ131154 ILK131154:ILM131154 IVG131154:IVI131154 JFC131154:JFE131154 JOY131154:JPA131154 JYU131154:JYW131154 KIQ131154:KIS131154 KSM131154:KSO131154 LCI131154:LCK131154 LME131154:LMG131154 LWA131154:LWC131154 MFW131154:MFY131154 MPS131154:MPU131154 MZO131154:MZQ131154 NJK131154:NJM131154 NTG131154:NTI131154 ODC131154:ODE131154 OMY131154:ONA131154 OWU131154:OWW131154 PGQ131154:PGS131154 PQM131154:PQO131154 QAI131154:QAK131154 QKE131154:QKG131154 QUA131154:QUC131154 RDW131154:RDY131154 RNS131154:RNU131154 RXO131154:RXQ131154 SHK131154:SHM131154 SRG131154:SRI131154 TBC131154:TBE131154 TKY131154:TLA131154 TUU131154:TUW131154 UEQ131154:UES131154 UOM131154:UOO131154 UYI131154:UYK131154 VIE131154:VIG131154 VSA131154:VSC131154 WBW131154:WBY131154 WLS131154:WLU131154 WVO131154:WVQ131154 G196690:I196690 JC196690:JE196690 SY196690:TA196690 ACU196690:ACW196690 AMQ196690:AMS196690 AWM196690:AWO196690 BGI196690:BGK196690 BQE196690:BQG196690 CAA196690:CAC196690 CJW196690:CJY196690 CTS196690:CTU196690 DDO196690:DDQ196690 DNK196690:DNM196690 DXG196690:DXI196690 EHC196690:EHE196690 EQY196690:ERA196690 FAU196690:FAW196690 FKQ196690:FKS196690 FUM196690:FUO196690 GEI196690:GEK196690 GOE196690:GOG196690 GYA196690:GYC196690 HHW196690:HHY196690 HRS196690:HRU196690 IBO196690:IBQ196690 ILK196690:ILM196690 IVG196690:IVI196690 JFC196690:JFE196690 JOY196690:JPA196690 JYU196690:JYW196690 KIQ196690:KIS196690 KSM196690:KSO196690 LCI196690:LCK196690 LME196690:LMG196690 LWA196690:LWC196690 MFW196690:MFY196690 MPS196690:MPU196690 MZO196690:MZQ196690 NJK196690:NJM196690 NTG196690:NTI196690 ODC196690:ODE196690 OMY196690:ONA196690 OWU196690:OWW196690 PGQ196690:PGS196690 PQM196690:PQO196690 QAI196690:QAK196690 QKE196690:QKG196690 QUA196690:QUC196690 RDW196690:RDY196690 RNS196690:RNU196690 RXO196690:RXQ196690 SHK196690:SHM196690 SRG196690:SRI196690 TBC196690:TBE196690 TKY196690:TLA196690 TUU196690:TUW196690 UEQ196690:UES196690 UOM196690:UOO196690 UYI196690:UYK196690 VIE196690:VIG196690 VSA196690:VSC196690 WBW196690:WBY196690 WLS196690:WLU196690 WVO196690:WVQ196690 G262226:I262226 JC262226:JE262226 SY262226:TA262226 ACU262226:ACW262226 AMQ262226:AMS262226 AWM262226:AWO262226 BGI262226:BGK262226 BQE262226:BQG262226 CAA262226:CAC262226 CJW262226:CJY262226 CTS262226:CTU262226 DDO262226:DDQ262226 DNK262226:DNM262226 DXG262226:DXI262226 EHC262226:EHE262226 EQY262226:ERA262226 FAU262226:FAW262226 FKQ262226:FKS262226 FUM262226:FUO262226 GEI262226:GEK262226 GOE262226:GOG262226 GYA262226:GYC262226 HHW262226:HHY262226 HRS262226:HRU262226 IBO262226:IBQ262226 ILK262226:ILM262226 IVG262226:IVI262226 JFC262226:JFE262226 JOY262226:JPA262226 JYU262226:JYW262226 KIQ262226:KIS262226 KSM262226:KSO262226 LCI262226:LCK262226 LME262226:LMG262226 LWA262226:LWC262226 MFW262226:MFY262226 MPS262226:MPU262226 MZO262226:MZQ262226 NJK262226:NJM262226 NTG262226:NTI262226 ODC262226:ODE262226 OMY262226:ONA262226 OWU262226:OWW262226 PGQ262226:PGS262226 PQM262226:PQO262226 QAI262226:QAK262226 QKE262226:QKG262226 QUA262226:QUC262226 RDW262226:RDY262226 RNS262226:RNU262226 RXO262226:RXQ262226 SHK262226:SHM262226 SRG262226:SRI262226 TBC262226:TBE262226 TKY262226:TLA262226 TUU262226:TUW262226 UEQ262226:UES262226 UOM262226:UOO262226 UYI262226:UYK262226 VIE262226:VIG262226 VSA262226:VSC262226 WBW262226:WBY262226 WLS262226:WLU262226 WVO262226:WVQ262226 G327762:I327762 JC327762:JE327762 SY327762:TA327762 ACU327762:ACW327762 AMQ327762:AMS327762 AWM327762:AWO327762 BGI327762:BGK327762 BQE327762:BQG327762 CAA327762:CAC327762 CJW327762:CJY327762 CTS327762:CTU327762 DDO327762:DDQ327762 DNK327762:DNM327762 DXG327762:DXI327762 EHC327762:EHE327762 EQY327762:ERA327762 FAU327762:FAW327762 FKQ327762:FKS327762 FUM327762:FUO327762 GEI327762:GEK327762 GOE327762:GOG327762 GYA327762:GYC327762 HHW327762:HHY327762 HRS327762:HRU327762 IBO327762:IBQ327762 ILK327762:ILM327762 IVG327762:IVI327762 JFC327762:JFE327762 JOY327762:JPA327762 JYU327762:JYW327762 KIQ327762:KIS327762 KSM327762:KSO327762 LCI327762:LCK327762 LME327762:LMG327762 LWA327762:LWC327762 MFW327762:MFY327762 MPS327762:MPU327762 MZO327762:MZQ327762 NJK327762:NJM327762 NTG327762:NTI327762 ODC327762:ODE327762 OMY327762:ONA327762 OWU327762:OWW327762 PGQ327762:PGS327762 PQM327762:PQO327762 QAI327762:QAK327762 QKE327762:QKG327762 QUA327762:QUC327762 RDW327762:RDY327762 RNS327762:RNU327762 RXO327762:RXQ327762 SHK327762:SHM327762 SRG327762:SRI327762 TBC327762:TBE327762 TKY327762:TLA327762 TUU327762:TUW327762 UEQ327762:UES327762 UOM327762:UOO327762 UYI327762:UYK327762 VIE327762:VIG327762 VSA327762:VSC327762 WBW327762:WBY327762 WLS327762:WLU327762 WVO327762:WVQ327762 G393298:I393298 JC393298:JE393298 SY393298:TA393298 ACU393298:ACW393298 AMQ393298:AMS393298 AWM393298:AWO393298 BGI393298:BGK393298 BQE393298:BQG393298 CAA393298:CAC393298 CJW393298:CJY393298 CTS393298:CTU393298 DDO393298:DDQ393298 DNK393298:DNM393298 DXG393298:DXI393298 EHC393298:EHE393298 EQY393298:ERA393298 FAU393298:FAW393298 FKQ393298:FKS393298 FUM393298:FUO393298 GEI393298:GEK393298 GOE393298:GOG393298 GYA393298:GYC393298 HHW393298:HHY393298 HRS393298:HRU393298 IBO393298:IBQ393298 ILK393298:ILM393298 IVG393298:IVI393298 JFC393298:JFE393298 JOY393298:JPA393298 JYU393298:JYW393298 KIQ393298:KIS393298 KSM393298:KSO393298 LCI393298:LCK393298 LME393298:LMG393298 LWA393298:LWC393298 MFW393298:MFY393298 MPS393298:MPU393298 MZO393298:MZQ393298 NJK393298:NJM393298 NTG393298:NTI393298 ODC393298:ODE393298 OMY393298:ONA393298 OWU393298:OWW393298 PGQ393298:PGS393298 PQM393298:PQO393298 QAI393298:QAK393298 QKE393298:QKG393298 QUA393298:QUC393298 RDW393298:RDY393298 RNS393298:RNU393298 RXO393298:RXQ393298 SHK393298:SHM393298 SRG393298:SRI393298 TBC393298:TBE393298 TKY393298:TLA393298 TUU393298:TUW393298 UEQ393298:UES393298 UOM393298:UOO393298 UYI393298:UYK393298 VIE393298:VIG393298 VSA393298:VSC393298 WBW393298:WBY393298 WLS393298:WLU393298 WVO393298:WVQ393298 G458834:I458834 JC458834:JE458834 SY458834:TA458834 ACU458834:ACW458834 AMQ458834:AMS458834 AWM458834:AWO458834 BGI458834:BGK458834 BQE458834:BQG458834 CAA458834:CAC458834 CJW458834:CJY458834 CTS458834:CTU458834 DDO458834:DDQ458834 DNK458834:DNM458834 DXG458834:DXI458834 EHC458834:EHE458834 EQY458834:ERA458834 FAU458834:FAW458834 FKQ458834:FKS458834 FUM458834:FUO458834 GEI458834:GEK458834 GOE458834:GOG458834 GYA458834:GYC458834 HHW458834:HHY458834 HRS458834:HRU458834 IBO458834:IBQ458834 ILK458834:ILM458834 IVG458834:IVI458834 JFC458834:JFE458834 JOY458834:JPA458834 JYU458834:JYW458834 KIQ458834:KIS458834 KSM458834:KSO458834 LCI458834:LCK458834 LME458834:LMG458834 LWA458834:LWC458834 MFW458834:MFY458834 MPS458834:MPU458834 MZO458834:MZQ458834 NJK458834:NJM458834 NTG458834:NTI458834 ODC458834:ODE458834 OMY458834:ONA458834 OWU458834:OWW458834 PGQ458834:PGS458834 PQM458834:PQO458834 QAI458834:QAK458834 QKE458834:QKG458834 QUA458834:QUC458834 RDW458834:RDY458834 RNS458834:RNU458834 RXO458834:RXQ458834 SHK458834:SHM458834 SRG458834:SRI458834 TBC458834:TBE458834 TKY458834:TLA458834 TUU458834:TUW458834 UEQ458834:UES458834 UOM458834:UOO458834 UYI458834:UYK458834 VIE458834:VIG458834 VSA458834:VSC458834 WBW458834:WBY458834 WLS458834:WLU458834 WVO458834:WVQ458834 G524370:I524370 JC524370:JE524370 SY524370:TA524370 ACU524370:ACW524370 AMQ524370:AMS524370 AWM524370:AWO524370 BGI524370:BGK524370 BQE524370:BQG524370 CAA524370:CAC524370 CJW524370:CJY524370 CTS524370:CTU524370 DDO524370:DDQ524370 DNK524370:DNM524370 DXG524370:DXI524370 EHC524370:EHE524370 EQY524370:ERA524370 FAU524370:FAW524370 FKQ524370:FKS524370 FUM524370:FUO524370 GEI524370:GEK524370 GOE524370:GOG524370 GYA524370:GYC524370 HHW524370:HHY524370 HRS524370:HRU524370 IBO524370:IBQ524370 ILK524370:ILM524370 IVG524370:IVI524370 JFC524370:JFE524370 JOY524370:JPA524370 JYU524370:JYW524370 KIQ524370:KIS524370 KSM524370:KSO524370 LCI524370:LCK524370 LME524370:LMG524370 LWA524370:LWC524370 MFW524370:MFY524370 MPS524370:MPU524370 MZO524370:MZQ524370 NJK524370:NJM524370 NTG524370:NTI524370 ODC524370:ODE524370 OMY524370:ONA524370 OWU524370:OWW524370 PGQ524370:PGS524370 PQM524370:PQO524370 QAI524370:QAK524370 QKE524370:QKG524370 QUA524370:QUC524370 RDW524370:RDY524370 RNS524370:RNU524370 RXO524370:RXQ524370 SHK524370:SHM524370 SRG524370:SRI524370 TBC524370:TBE524370 TKY524370:TLA524370 TUU524370:TUW524370 UEQ524370:UES524370 UOM524370:UOO524370 UYI524370:UYK524370 VIE524370:VIG524370 VSA524370:VSC524370 WBW524370:WBY524370 WLS524370:WLU524370 WVO524370:WVQ524370 G589906:I589906 JC589906:JE589906 SY589906:TA589906 ACU589906:ACW589906 AMQ589906:AMS589906 AWM589906:AWO589906 BGI589906:BGK589906 BQE589906:BQG589906 CAA589906:CAC589906 CJW589906:CJY589906 CTS589906:CTU589906 DDO589906:DDQ589906 DNK589906:DNM589906 DXG589906:DXI589906 EHC589906:EHE589906 EQY589906:ERA589906 FAU589906:FAW589906 FKQ589906:FKS589906 FUM589906:FUO589906 GEI589906:GEK589906 GOE589906:GOG589906 GYA589906:GYC589906 HHW589906:HHY589906 HRS589906:HRU589906 IBO589906:IBQ589906 ILK589906:ILM589906 IVG589906:IVI589906 JFC589906:JFE589906 JOY589906:JPA589906 JYU589906:JYW589906 KIQ589906:KIS589906 KSM589906:KSO589906 LCI589906:LCK589906 LME589906:LMG589906 LWA589906:LWC589906 MFW589906:MFY589906 MPS589906:MPU589906 MZO589906:MZQ589906 NJK589906:NJM589906 NTG589906:NTI589906 ODC589906:ODE589906 OMY589906:ONA589906 OWU589906:OWW589906 PGQ589906:PGS589906 PQM589906:PQO589906 QAI589906:QAK589906 QKE589906:QKG589906 QUA589906:QUC589906 RDW589906:RDY589906 RNS589906:RNU589906 RXO589906:RXQ589906 SHK589906:SHM589906 SRG589906:SRI589906 TBC589906:TBE589906 TKY589906:TLA589906 TUU589906:TUW589906 UEQ589906:UES589906 UOM589906:UOO589906 UYI589906:UYK589906 VIE589906:VIG589906 VSA589906:VSC589906 WBW589906:WBY589906 WLS589906:WLU589906 WVO589906:WVQ589906 G655442:I655442 JC655442:JE655442 SY655442:TA655442 ACU655442:ACW655442 AMQ655442:AMS655442 AWM655442:AWO655442 BGI655442:BGK655442 BQE655442:BQG655442 CAA655442:CAC655442 CJW655442:CJY655442 CTS655442:CTU655442 DDO655442:DDQ655442 DNK655442:DNM655442 DXG655442:DXI655442 EHC655442:EHE655442 EQY655442:ERA655442 FAU655442:FAW655442 FKQ655442:FKS655442 FUM655442:FUO655442 GEI655442:GEK655442 GOE655442:GOG655442 GYA655442:GYC655442 HHW655442:HHY655442 HRS655442:HRU655442 IBO655442:IBQ655442 ILK655442:ILM655442 IVG655442:IVI655442 JFC655442:JFE655442 JOY655442:JPA655442 JYU655442:JYW655442 KIQ655442:KIS655442 KSM655442:KSO655442 LCI655442:LCK655442 LME655442:LMG655442 LWA655442:LWC655442 MFW655442:MFY655442 MPS655442:MPU655442 MZO655442:MZQ655442 NJK655442:NJM655442 NTG655442:NTI655442 ODC655442:ODE655442 OMY655442:ONA655442 OWU655442:OWW655442 PGQ655442:PGS655442 PQM655442:PQO655442 QAI655442:QAK655442 QKE655442:QKG655442 QUA655442:QUC655442 RDW655442:RDY655442 RNS655442:RNU655442 RXO655442:RXQ655442 SHK655442:SHM655442 SRG655442:SRI655442 TBC655442:TBE655442 TKY655442:TLA655442 TUU655442:TUW655442 UEQ655442:UES655442 UOM655442:UOO655442 UYI655442:UYK655442 VIE655442:VIG655442 VSA655442:VSC655442 WBW655442:WBY655442 WLS655442:WLU655442 WVO655442:WVQ655442 G720978:I720978 JC720978:JE720978 SY720978:TA720978 ACU720978:ACW720978 AMQ720978:AMS720978 AWM720978:AWO720978 BGI720978:BGK720978 BQE720978:BQG720978 CAA720978:CAC720978 CJW720978:CJY720978 CTS720978:CTU720978 DDO720978:DDQ720978 DNK720978:DNM720978 DXG720978:DXI720978 EHC720978:EHE720978 EQY720978:ERA720978 FAU720978:FAW720978 FKQ720978:FKS720978 FUM720978:FUO720978 GEI720978:GEK720978 GOE720978:GOG720978 GYA720978:GYC720978 HHW720978:HHY720978 HRS720978:HRU720978 IBO720978:IBQ720978 ILK720978:ILM720978 IVG720978:IVI720978 JFC720978:JFE720978 JOY720978:JPA720978 JYU720978:JYW720978 KIQ720978:KIS720978 KSM720978:KSO720978 LCI720978:LCK720978 LME720978:LMG720978 LWA720978:LWC720978 MFW720978:MFY720978 MPS720978:MPU720978 MZO720978:MZQ720978 NJK720978:NJM720978 NTG720978:NTI720978 ODC720978:ODE720978 OMY720978:ONA720978 OWU720978:OWW720978 PGQ720978:PGS720978 PQM720978:PQO720978 QAI720978:QAK720978 QKE720978:QKG720978 QUA720978:QUC720978 RDW720978:RDY720978 RNS720978:RNU720978 RXO720978:RXQ720978 SHK720978:SHM720978 SRG720978:SRI720978 TBC720978:TBE720978 TKY720978:TLA720978 TUU720978:TUW720978 UEQ720978:UES720978 UOM720978:UOO720978 UYI720978:UYK720978 VIE720978:VIG720978 VSA720978:VSC720978 WBW720978:WBY720978 WLS720978:WLU720978 WVO720978:WVQ720978 G786514:I786514 JC786514:JE786514 SY786514:TA786514 ACU786514:ACW786514 AMQ786514:AMS786514 AWM786514:AWO786514 BGI786514:BGK786514 BQE786514:BQG786514 CAA786514:CAC786514 CJW786514:CJY786514 CTS786514:CTU786514 DDO786514:DDQ786514 DNK786514:DNM786514 DXG786514:DXI786514 EHC786514:EHE786514 EQY786514:ERA786514 FAU786514:FAW786514 FKQ786514:FKS786514 FUM786514:FUO786514 GEI786514:GEK786514 GOE786514:GOG786514 GYA786514:GYC786514 HHW786514:HHY786514 HRS786514:HRU786514 IBO786514:IBQ786514 ILK786514:ILM786514 IVG786514:IVI786514 JFC786514:JFE786514 JOY786514:JPA786514 JYU786514:JYW786514 KIQ786514:KIS786514 KSM786514:KSO786514 LCI786514:LCK786514 LME786514:LMG786514 LWA786514:LWC786514 MFW786514:MFY786514 MPS786514:MPU786514 MZO786514:MZQ786514 NJK786514:NJM786514 NTG786514:NTI786514 ODC786514:ODE786514 OMY786514:ONA786514 OWU786514:OWW786514 PGQ786514:PGS786514 PQM786514:PQO786514 QAI786514:QAK786514 QKE786514:QKG786514 QUA786514:QUC786514 RDW786514:RDY786514 RNS786514:RNU786514 RXO786514:RXQ786514 SHK786514:SHM786514 SRG786514:SRI786514 TBC786514:TBE786514 TKY786514:TLA786514 TUU786514:TUW786514 UEQ786514:UES786514 UOM786514:UOO786514 UYI786514:UYK786514 VIE786514:VIG786514 VSA786514:VSC786514 WBW786514:WBY786514 WLS786514:WLU786514 WVO786514:WVQ786514 G852050:I852050 JC852050:JE852050 SY852050:TA852050 ACU852050:ACW852050 AMQ852050:AMS852050 AWM852050:AWO852050 BGI852050:BGK852050 BQE852050:BQG852050 CAA852050:CAC852050 CJW852050:CJY852050 CTS852050:CTU852050 DDO852050:DDQ852050 DNK852050:DNM852050 DXG852050:DXI852050 EHC852050:EHE852050 EQY852050:ERA852050 FAU852050:FAW852050 FKQ852050:FKS852050 FUM852050:FUO852050 GEI852050:GEK852050 GOE852050:GOG852050 GYA852050:GYC852050 HHW852050:HHY852050 HRS852050:HRU852050 IBO852050:IBQ852050 ILK852050:ILM852050 IVG852050:IVI852050 JFC852050:JFE852050 JOY852050:JPA852050 JYU852050:JYW852050 KIQ852050:KIS852050 KSM852050:KSO852050 LCI852050:LCK852050 LME852050:LMG852050 LWA852050:LWC852050 MFW852050:MFY852050 MPS852050:MPU852050 MZO852050:MZQ852050 NJK852050:NJM852050 NTG852050:NTI852050 ODC852050:ODE852050 OMY852050:ONA852050 OWU852050:OWW852050 PGQ852050:PGS852050 PQM852050:PQO852050 QAI852050:QAK852050 QKE852050:QKG852050 QUA852050:QUC852050 RDW852050:RDY852050 RNS852050:RNU852050 RXO852050:RXQ852050 SHK852050:SHM852050 SRG852050:SRI852050 TBC852050:TBE852050 TKY852050:TLA852050 TUU852050:TUW852050 UEQ852050:UES852050 UOM852050:UOO852050 UYI852050:UYK852050 VIE852050:VIG852050 VSA852050:VSC852050 WBW852050:WBY852050 WLS852050:WLU852050 WVO852050:WVQ852050 G917586:I917586 JC917586:JE917586 SY917586:TA917586 ACU917586:ACW917586 AMQ917586:AMS917586 AWM917586:AWO917586 BGI917586:BGK917586 BQE917586:BQG917586 CAA917586:CAC917586 CJW917586:CJY917586 CTS917586:CTU917586 DDO917586:DDQ917586 DNK917586:DNM917586 DXG917586:DXI917586 EHC917586:EHE917586 EQY917586:ERA917586 FAU917586:FAW917586 FKQ917586:FKS917586 FUM917586:FUO917586 GEI917586:GEK917586 GOE917586:GOG917586 GYA917586:GYC917586 HHW917586:HHY917586 HRS917586:HRU917586 IBO917586:IBQ917586 ILK917586:ILM917586 IVG917586:IVI917586 JFC917586:JFE917586 JOY917586:JPA917586 JYU917586:JYW917586 KIQ917586:KIS917586 KSM917586:KSO917586 LCI917586:LCK917586 LME917586:LMG917586 LWA917586:LWC917586 MFW917586:MFY917586 MPS917586:MPU917586 MZO917586:MZQ917586 NJK917586:NJM917586 NTG917586:NTI917586 ODC917586:ODE917586 OMY917586:ONA917586 OWU917586:OWW917586 PGQ917586:PGS917586 PQM917586:PQO917586 QAI917586:QAK917586 QKE917586:QKG917586 QUA917586:QUC917586 RDW917586:RDY917586 RNS917586:RNU917586 RXO917586:RXQ917586 SHK917586:SHM917586 SRG917586:SRI917586 TBC917586:TBE917586 TKY917586:TLA917586 TUU917586:TUW917586 UEQ917586:UES917586 UOM917586:UOO917586 UYI917586:UYK917586 VIE917586:VIG917586 VSA917586:VSC917586 WBW917586:WBY917586 WLS917586:WLU917586 WVO917586:WVQ917586 G983122:I983122 JC983122:JE983122 SY983122:TA983122 ACU983122:ACW983122 AMQ983122:AMS983122 AWM983122:AWO983122 BGI983122:BGK983122 BQE983122:BQG983122 CAA983122:CAC983122 CJW983122:CJY983122 CTS983122:CTU983122 DDO983122:DDQ983122 DNK983122:DNM983122 DXG983122:DXI983122 EHC983122:EHE983122 EQY983122:ERA983122 FAU983122:FAW983122 FKQ983122:FKS983122 FUM983122:FUO983122 GEI983122:GEK983122 GOE983122:GOG983122 GYA983122:GYC983122 HHW983122:HHY983122 HRS983122:HRU983122 IBO983122:IBQ983122 ILK983122:ILM983122 IVG983122:IVI983122 JFC983122:JFE983122 JOY983122:JPA983122 JYU983122:JYW983122 KIQ983122:KIS983122 KSM983122:KSO983122 LCI983122:LCK983122 LME983122:LMG983122 LWA983122:LWC983122 MFW983122:MFY983122 MPS983122:MPU983122 MZO983122:MZQ983122 NJK983122:NJM983122 NTG983122:NTI983122 ODC983122:ODE983122 OMY983122:ONA983122 OWU983122:OWW983122 PGQ983122:PGS983122 PQM983122:PQO983122 QAI983122:QAK983122 QKE983122:QKG983122 QUA983122:QUC983122 RDW983122:RDY983122 RNS983122:RNU983122 RXO983122:RXQ983122 SHK983122:SHM983122 SRG983122:SRI983122 TBC983122:TBE983122 TKY983122:TLA983122 TUU983122:TUW983122 UEQ983122:UES983122 UOM983122:UOO983122 UYI983122:UYK983122 VIE983122:VIG983122 VSA983122:VSC983122 WBW983122:WBY983122 WLS983122:WLU983122 WVO983122:WVQ983122 G58:I58 JC58:JE58 SY58:TA58 ACU58:ACW58 AMQ58:AMS58 AWM58:AWO58 BGI58:BGK58 BQE58:BQG58 CAA58:CAC58 CJW58:CJY58 CTS58:CTU58 DDO58:DDQ58 DNK58:DNM58 DXG58:DXI58 EHC58:EHE58 EQY58:ERA58 FAU58:FAW58 FKQ58:FKS58 FUM58:FUO58 GEI58:GEK58 GOE58:GOG58 GYA58:GYC58 HHW58:HHY58 HRS58:HRU58 IBO58:IBQ58 ILK58:ILM58 IVG58:IVI58 JFC58:JFE58 JOY58:JPA58 JYU58:JYW58 KIQ58:KIS58 KSM58:KSO58 LCI58:LCK58 LME58:LMG58 LWA58:LWC58 MFW58:MFY58 MPS58:MPU58 MZO58:MZQ58 NJK58:NJM58 NTG58:NTI58 ODC58:ODE58 OMY58:ONA58 OWU58:OWW58 PGQ58:PGS58 PQM58:PQO58 QAI58:QAK58 QKE58:QKG58 QUA58:QUC58 RDW58:RDY58 RNS58:RNU58 RXO58:RXQ58 SHK58:SHM58 SRG58:SRI58 TBC58:TBE58 TKY58:TLA58 TUU58:TUW58 UEQ58:UES58 UOM58:UOO58 UYI58:UYK58 VIE58:VIG58 VSA58:VSC58 WBW58:WBY58 WLS58:WLU58 WVO58:WVQ58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2:I62 JC62:JE62 SY62:TA62 ACU62:ACW62 AMQ62:AMS62 AWM62:AWO62 BGI62:BGK62 BQE62:BQG62 CAA62:CAC62 CJW62:CJY62 CTS62:CTU62 DDO62:DDQ62 DNK62:DNM62 DXG62:DXI62 EHC62:EHE62 EQY62:ERA62 FAU62:FAW62 FKQ62:FKS62 FUM62:FUO62 GEI62:GEK62 GOE62:GOG62 GYA62:GYC62 HHW62:HHY62 HRS62:HRU62 IBO62:IBQ62 ILK62:ILM62 IVG62:IVI62 JFC62:JFE62 JOY62:JPA62 JYU62:JYW62 KIQ62:KIS62 KSM62:KSO62 LCI62:LCK62 LME62:LMG62 LWA62:LWC62 MFW62:MFY62 MPS62:MPU62 MZO62:MZQ62 NJK62:NJM62 NTG62:NTI62 ODC62:ODE62 OMY62:ONA62 OWU62:OWW62 PGQ62:PGS62 PQM62:PQO62 QAI62:QAK62 QKE62:QKG62 QUA62:QUC62 RDW62:RDY62 RNS62:RNU62 RXO62:RXQ62 SHK62:SHM62 SRG62:SRI62 TBC62:TBE62 TKY62:TLA62 TUU62:TUW62 UEQ62:UES62 UOM62:UOO62 UYI62:UYK62 VIE62:VIG62 VSA62:VSC62 WBW62:WBY62 WLS62:WLU62 WVO62:WVQ62 G65598:I65598 JC65598:JE65598 SY65598:TA65598 ACU65598:ACW65598 AMQ65598:AMS65598 AWM65598:AWO65598 BGI65598:BGK65598 BQE65598:BQG65598 CAA65598:CAC65598 CJW65598:CJY65598 CTS65598:CTU65598 DDO65598:DDQ65598 DNK65598:DNM65598 DXG65598:DXI65598 EHC65598:EHE65598 EQY65598:ERA65598 FAU65598:FAW65598 FKQ65598:FKS65598 FUM65598:FUO65598 GEI65598:GEK65598 GOE65598:GOG65598 GYA65598:GYC65598 HHW65598:HHY65598 HRS65598:HRU65598 IBO65598:IBQ65598 ILK65598:ILM65598 IVG65598:IVI65598 JFC65598:JFE65598 JOY65598:JPA65598 JYU65598:JYW65598 KIQ65598:KIS65598 KSM65598:KSO65598 LCI65598:LCK65598 LME65598:LMG65598 LWA65598:LWC65598 MFW65598:MFY65598 MPS65598:MPU65598 MZO65598:MZQ65598 NJK65598:NJM65598 NTG65598:NTI65598 ODC65598:ODE65598 OMY65598:ONA65598 OWU65598:OWW65598 PGQ65598:PGS65598 PQM65598:PQO65598 QAI65598:QAK65598 QKE65598:QKG65598 QUA65598:QUC65598 RDW65598:RDY65598 RNS65598:RNU65598 RXO65598:RXQ65598 SHK65598:SHM65598 SRG65598:SRI65598 TBC65598:TBE65598 TKY65598:TLA65598 TUU65598:TUW65598 UEQ65598:UES65598 UOM65598:UOO65598 UYI65598:UYK65598 VIE65598:VIG65598 VSA65598:VSC65598 WBW65598:WBY65598 WLS65598:WLU65598 WVO65598:WVQ65598 G131134:I131134 JC131134:JE131134 SY131134:TA131134 ACU131134:ACW131134 AMQ131134:AMS131134 AWM131134:AWO131134 BGI131134:BGK131134 BQE131134:BQG131134 CAA131134:CAC131134 CJW131134:CJY131134 CTS131134:CTU131134 DDO131134:DDQ131134 DNK131134:DNM131134 DXG131134:DXI131134 EHC131134:EHE131134 EQY131134:ERA131134 FAU131134:FAW131134 FKQ131134:FKS131134 FUM131134:FUO131134 GEI131134:GEK131134 GOE131134:GOG131134 GYA131134:GYC131134 HHW131134:HHY131134 HRS131134:HRU131134 IBO131134:IBQ131134 ILK131134:ILM131134 IVG131134:IVI131134 JFC131134:JFE131134 JOY131134:JPA131134 JYU131134:JYW131134 KIQ131134:KIS131134 KSM131134:KSO131134 LCI131134:LCK131134 LME131134:LMG131134 LWA131134:LWC131134 MFW131134:MFY131134 MPS131134:MPU131134 MZO131134:MZQ131134 NJK131134:NJM131134 NTG131134:NTI131134 ODC131134:ODE131134 OMY131134:ONA131134 OWU131134:OWW131134 PGQ131134:PGS131134 PQM131134:PQO131134 QAI131134:QAK131134 QKE131134:QKG131134 QUA131134:QUC131134 RDW131134:RDY131134 RNS131134:RNU131134 RXO131134:RXQ131134 SHK131134:SHM131134 SRG131134:SRI131134 TBC131134:TBE131134 TKY131134:TLA131134 TUU131134:TUW131134 UEQ131134:UES131134 UOM131134:UOO131134 UYI131134:UYK131134 VIE131134:VIG131134 VSA131134:VSC131134 WBW131134:WBY131134 WLS131134:WLU131134 WVO131134:WVQ131134 G196670:I196670 JC196670:JE196670 SY196670:TA196670 ACU196670:ACW196670 AMQ196670:AMS196670 AWM196670:AWO196670 BGI196670:BGK196670 BQE196670:BQG196670 CAA196670:CAC196670 CJW196670:CJY196670 CTS196670:CTU196670 DDO196670:DDQ196670 DNK196670:DNM196670 DXG196670:DXI196670 EHC196670:EHE196670 EQY196670:ERA196670 FAU196670:FAW196670 FKQ196670:FKS196670 FUM196670:FUO196670 GEI196670:GEK196670 GOE196670:GOG196670 GYA196670:GYC196670 HHW196670:HHY196670 HRS196670:HRU196670 IBO196670:IBQ196670 ILK196670:ILM196670 IVG196670:IVI196670 JFC196670:JFE196670 JOY196670:JPA196670 JYU196670:JYW196670 KIQ196670:KIS196670 KSM196670:KSO196670 LCI196670:LCK196670 LME196670:LMG196670 LWA196670:LWC196670 MFW196670:MFY196670 MPS196670:MPU196670 MZO196670:MZQ196670 NJK196670:NJM196670 NTG196670:NTI196670 ODC196670:ODE196670 OMY196670:ONA196670 OWU196670:OWW196670 PGQ196670:PGS196670 PQM196670:PQO196670 QAI196670:QAK196670 QKE196670:QKG196670 QUA196670:QUC196670 RDW196670:RDY196670 RNS196670:RNU196670 RXO196670:RXQ196670 SHK196670:SHM196670 SRG196670:SRI196670 TBC196670:TBE196670 TKY196670:TLA196670 TUU196670:TUW196670 UEQ196670:UES196670 UOM196670:UOO196670 UYI196670:UYK196670 VIE196670:VIG196670 VSA196670:VSC196670 WBW196670:WBY196670 WLS196670:WLU196670 WVO196670:WVQ196670 G262206:I262206 JC262206:JE262206 SY262206:TA262206 ACU262206:ACW262206 AMQ262206:AMS262206 AWM262206:AWO262206 BGI262206:BGK262206 BQE262206:BQG262206 CAA262206:CAC262206 CJW262206:CJY262206 CTS262206:CTU262206 DDO262206:DDQ262206 DNK262206:DNM262206 DXG262206:DXI262206 EHC262206:EHE262206 EQY262206:ERA262206 FAU262206:FAW262206 FKQ262206:FKS262206 FUM262206:FUO262206 GEI262206:GEK262206 GOE262206:GOG262206 GYA262206:GYC262206 HHW262206:HHY262206 HRS262206:HRU262206 IBO262206:IBQ262206 ILK262206:ILM262206 IVG262206:IVI262206 JFC262206:JFE262206 JOY262206:JPA262206 JYU262206:JYW262206 KIQ262206:KIS262206 KSM262206:KSO262206 LCI262206:LCK262206 LME262206:LMG262206 LWA262206:LWC262206 MFW262206:MFY262206 MPS262206:MPU262206 MZO262206:MZQ262206 NJK262206:NJM262206 NTG262206:NTI262206 ODC262206:ODE262206 OMY262206:ONA262206 OWU262206:OWW262206 PGQ262206:PGS262206 PQM262206:PQO262206 QAI262206:QAK262206 QKE262206:QKG262206 QUA262206:QUC262206 RDW262206:RDY262206 RNS262206:RNU262206 RXO262206:RXQ262206 SHK262206:SHM262206 SRG262206:SRI262206 TBC262206:TBE262206 TKY262206:TLA262206 TUU262206:TUW262206 UEQ262206:UES262206 UOM262206:UOO262206 UYI262206:UYK262206 VIE262206:VIG262206 VSA262206:VSC262206 WBW262206:WBY262206 WLS262206:WLU262206 WVO262206:WVQ262206 G327742:I327742 JC327742:JE327742 SY327742:TA327742 ACU327742:ACW327742 AMQ327742:AMS327742 AWM327742:AWO327742 BGI327742:BGK327742 BQE327742:BQG327742 CAA327742:CAC327742 CJW327742:CJY327742 CTS327742:CTU327742 DDO327742:DDQ327742 DNK327742:DNM327742 DXG327742:DXI327742 EHC327742:EHE327742 EQY327742:ERA327742 FAU327742:FAW327742 FKQ327742:FKS327742 FUM327742:FUO327742 GEI327742:GEK327742 GOE327742:GOG327742 GYA327742:GYC327742 HHW327742:HHY327742 HRS327742:HRU327742 IBO327742:IBQ327742 ILK327742:ILM327742 IVG327742:IVI327742 JFC327742:JFE327742 JOY327742:JPA327742 JYU327742:JYW327742 KIQ327742:KIS327742 KSM327742:KSO327742 LCI327742:LCK327742 LME327742:LMG327742 LWA327742:LWC327742 MFW327742:MFY327742 MPS327742:MPU327742 MZO327742:MZQ327742 NJK327742:NJM327742 NTG327742:NTI327742 ODC327742:ODE327742 OMY327742:ONA327742 OWU327742:OWW327742 PGQ327742:PGS327742 PQM327742:PQO327742 QAI327742:QAK327742 QKE327742:QKG327742 QUA327742:QUC327742 RDW327742:RDY327742 RNS327742:RNU327742 RXO327742:RXQ327742 SHK327742:SHM327742 SRG327742:SRI327742 TBC327742:TBE327742 TKY327742:TLA327742 TUU327742:TUW327742 UEQ327742:UES327742 UOM327742:UOO327742 UYI327742:UYK327742 VIE327742:VIG327742 VSA327742:VSC327742 WBW327742:WBY327742 WLS327742:WLU327742 WVO327742:WVQ327742 G393278:I393278 JC393278:JE393278 SY393278:TA393278 ACU393278:ACW393278 AMQ393278:AMS393278 AWM393278:AWO393278 BGI393278:BGK393278 BQE393278:BQG393278 CAA393278:CAC393278 CJW393278:CJY393278 CTS393278:CTU393278 DDO393278:DDQ393278 DNK393278:DNM393278 DXG393278:DXI393278 EHC393278:EHE393278 EQY393278:ERA393278 FAU393278:FAW393278 FKQ393278:FKS393278 FUM393278:FUO393278 GEI393278:GEK393278 GOE393278:GOG393278 GYA393278:GYC393278 HHW393278:HHY393278 HRS393278:HRU393278 IBO393278:IBQ393278 ILK393278:ILM393278 IVG393278:IVI393278 JFC393278:JFE393278 JOY393278:JPA393278 JYU393278:JYW393278 KIQ393278:KIS393278 KSM393278:KSO393278 LCI393278:LCK393278 LME393278:LMG393278 LWA393278:LWC393278 MFW393278:MFY393278 MPS393278:MPU393278 MZO393278:MZQ393278 NJK393278:NJM393278 NTG393278:NTI393278 ODC393278:ODE393278 OMY393278:ONA393278 OWU393278:OWW393278 PGQ393278:PGS393278 PQM393278:PQO393278 QAI393278:QAK393278 QKE393278:QKG393278 QUA393278:QUC393278 RDW393278:RDY393278 RNS393278:RNU393278 RXO393278:RXQ393278 SHK393278:SHM393278 SRG393278:SRI393278 TBC393278:TBE393278 TKY393278:TLA393278 TUU393278:TUW393278 UEQ393278:UES393278 UOM393278:UOO393278 UYI393278:UYK393278 VIE393278:VIG393278 VSA393278:VSC393278 WBW393278:WBY393278 WLS393278:WLU393278 WVO393278:WVQ393278 G458814:I458814 JC458814:JE458814 SY458814:TA458814 ACU458814:ACW458814 AMQ458814:AMS458814 AWM458814:AWO458814 BGI458814:BGK458814 BQE458814:BQG458814 CAA458814:CAC458814 CJW458814:CJY458814 CTS458814:CTU458814 DDO458814:DDQ458814 DNK458814:DNM458814 DXG458814:DXI458814 EHC458814:EHE458814 EQY458814:ERA458814 FAU458814:FAW458814 FKQ458814:FKS458814 FUM458814:FUO458814 GEI458814:GEK458814 GOE458814:GOG458814 GYA458814:GYC458814 HHW458814:HHY458814 HRS458814:HRU458814 IBO458814:IBQ458814 ILK458814:ILM458814 IVG458814:IVI458814 JFC458814:JFE458814 JOY458814:JPA458814 JYU458814:JYW458814 KIQ458814:KIS458814 KSM458814:KSO458814 LCI458814:LCK458814 LME458814:LMG458814 LWA458814:LWC458814 MFW458814:MFY458814 MPS458814:MPU458814 MZO458814:MZQ458814 NJK458814:NJM458814 NTG458814:NTI458814 ODC458814:ODE458814 OMY458814:ONA458814 OWU458814:OWW458814 PGQ458814:PGS458814 PQM458814:PQO458814 QAI458814:QAK458814 QKE458814:QKG458814 QUA458814:QUC458814 RDW458814:RDY458814 RNS458814:RNU458814 RXO458814:RXQ458814 SHK458814:SHM458814 SRG458814:SRI458814 TBC458814:TBE458814 TKY458814:TLA458814 TUU458814:TUW458814 UEQ458814:UES458814 UOM458814:UOO458814 UYI458814:UYK458814 VIE458814:VIG458814 VSA458814:VSC458814 WBW458814:WBY458814 WLS458814:WLU458814 WVO458814:WVQ458814 G524350:I524350 JC524350:JE524350 SY524350:TA524350 ACU524350:ACW524350 AMQ524350:AMS524350 AWM524350:AWO524350 BGI524350:BGK524350 BQE524350:BQG524350 CAA524350:CAC524350 CJW524350:CJY524350 CTS524350:CTU524350 DDO524350:DDQ524350 DNK524350:DNM524350 DXG524350:DXI524350 EHC524350:EHE524350 EQY524350:ERA524350 FAU524350:FAW524350 FKQ524350:FKS524350 FUM524350:FUO524350 GEI524350:GEK524350 GOE524350:GOG524350 GYA524350:GYC524350 HHW524350:HHY524350 HRS524350:HRU524350 IBO524350:IBQ524350 ILK524350:ILM524350 IVG524350:IVI524350 JFC524350:JFE524350 JOY524350:JPA524350 JYU524350:JYW524350 KIQ524350:KIS524350 KSM524350:KSO524350 LCI524350:LCK524350 LME524350:LMG524350 LWA524350:LWC524350 MFW524350:MFY524350 MPS524350:MPU524350 MZO524350:MZQ524350 NJK524350:NJM524350 NTG524350:NTI524350 ODC524350:ODE524350 OMY524350:ONA524350 OWU524350:OWW524350 PGQ524350:PGS524350 PQM524350:PQO524350 QAI524350:QAK524350 QKE524350:QKG524350 QUA524350:QUC524350 RDW524350:RDY524350 RNS524350:RNU524350 RXO524350:RXQ524350 SHK524350:SHM524350 SRG524350:SRI524350 TBC524350:TBE524350 TKY524350:TLA524350 TUU524350:TUW524350 UEQ524350:UES524350 UOM524350:UOO524350 UYI524350:UYK524350 VIE524350:VIG524350 VSA524350:VSC524350 WBW524350:WBY524350 WLS524350:WLU524350 WVO524350:WVQ524350 G589886:I589886 JC589886:JE589886 SY589886:TA589886 ACU589886:ACW589886 AMQ589886:AMS589886 AWM589886:AWO589886 BGI589886:BGK589886 BQE589886:BQG589886 CAA589886:CAC589886 CJW589886:CJY589886 CTS589886:CTU589886 DDO589886:DDQ589886 DNK589886:DNM589886 DXG589886:DXI589886 EHC589886:EHE589886 EQY589886:ERA589886 FAU589886:FAW589886 FKQ589886:FKS589886 FUM589886:FUO589886 GEI589886:GEK589886 GOE589886:GOG589886 GYA589886:GYC589886 HHW589886:HHY589886 HRS589886:HRU589886 IBO589886:IBQ589886 ILK589886:ILM589886 IVG589886:IVI589886 JFC589886:JFE589886 JOY589886:JPA589886 JYU589886:JYW589886 KIQ589886:KIS589886 KSM589886:KSO589886 LCI589886:LCK589886 LME589886:LMG589886 LWA589886:LWC589886 MFW589886:MFY589886 MPS589886:MPU589886 MZO589886:MZQ589886 NJK589886:NJM589886 NTG589886:NTI589886 ODC589886:ODE589886 OMY589886:ONA589886 OWU589886:OWW589886 PGQ589886:PGS589886 PQM589886:PQO589886 QAI589886:QAK589886 QKE589886:QKG589886 QUA589886:QUC589886 RDW589886:RDY589886 RNS589886:RNU589886 RXO589886:RXQ589886 SHK589886:SHM589886 SRG589886:SRI589886 TBC589886:TBE589886 TKY589886:TLA589886 TUU589886:TUW589886 UEQ589886:UES589886 UOM589886:UOO589886 UYI589886:UYK589886 VIE589886:VIG589886 VSA589886:VSC589886 WBW589886:WBY589886 WLS589886:WLU589886 WVO589886:WVQ589886 G655422:I655422 JC655422:JE655422 SY655422:TA655422 ACU655422:ACW655422 AMQ655422:AMS655422 AWM655422:AWO655422 BGI655422:BGK655422 BQE655422:BQG655422 CAA655422:CAC655422 CJW655422:CJY655422 CTS655422:CTU655422 DDO655422:DDQ655422 DNK655422:DNM655422 DXG655422:DXI655422 EHC655422:EHE655422 EQY655422:ERA655422 FAU655422:FAW655422 FKQ655422:FKS655422 FUM655422:FUO655422 GEI655422:GEK655422 GOE655422:GOG655422 GYA655422:GYC655422 HHW655422:HHY655422 HRS655422:HRU655422 IBO655422:IBQ655422 ILK655422:ILM655422 IVG655422:IVI655422 JFC655422:JFE655422 JOY655422:JPA655422 JYU655422:JYW655422 KIQ655422:KIS655422 KSM655422:KSO655422 LCI655422:LCK655422 LME655422:LMG655422 LWA655422:LWC655422 MFW655422:MFY655422 MPS655422:MPU655422 MZO655422:MZQ655422 NJK655422:NJM655422 NTG655422:NTI655422 ODC655422:ODE655422 OMY655422:ONA655422 OWU655422:OWW655422 PGQ655422:PGS655422 PQM655422:PQO655422 QAI655422:QAK655422 QKE655422:QKG655422 QUA655422:QUC655422 RDW655422:RDY655422 RNS655422:RNU655422 RXO655422:RXQ655422 SHK655422:SHM655422 SRG655422:SRI655422 TBC655422:TBE655422 TKY655422:TLA655422 TUU655422:TUW655422 UEQ655422:UES655422 UOM655422:UOO655422 UYI655422:UYK655422 VIE655422:VIG655422 VSA655422:VSC655422 WBW655422:WBY655422 WLS655422:WLU655422 WVO655422:WVQ655422 G720958:I720958 JC720958:JE720958 SY720958:TA720958 ACU720958:ACW720958 AMQ720958:AMS720958 AWM720958:AWO720958 BGI720958:BGK720958 BQE720958:BQG720958 CAA720958:CAC720958 CJW720958:CJY720958 CTS720958:CTU720958 DDO720958:DDQ720958 DNK720958:DNM720958 DXG720958:DXI720958 EHC720958:EHE720958 EQY720958:ERA720958 FAU720958:FAW720958 FKQ720958:FKS720958 FUM720958:FUO720958 GEI720958:GEK720958 GOE720958:GOG720958 GYA720958:GYC720958 HHW720958:HHY720958 HRS720958:HRU720958 IBO720958:IBQ720958 ILK720958:ILM720958 IVG720958:IVI720958 JFC720958:JFE720958 JOY720958:JPA720958 JYU720958:JYW720958 KIQ720958:KIS720958 KSM720958:KSO720958 LCI720958:LCK720958 LME720958:LMG720958 LWA720958:LWC720958 MFW720958:MFY720958 MPS720958:MPU720958 MZO720958:MZQ720958 NJK720958:NJM720958 NTG720958:NTI720958 ODC720958:ODE720958 OMY720958:ONA720958 OWU720958:OWW720958 PGQ720958:PGS720958 PQM720958:PQO720958 QAI720958:QAK720958 QKE720958:QKG720958 QUA720958:QUC720958 RDW720958:RDY720958 RNS720958:RNU720958 RXO720958:RXQ720958 SHK720958:SHM720958 SRG720958:SRI720958 TBC720958:TBE720958 TKY720958:TLA720958 TUU720958:TUW720958 UEQ720958:UES720958 UOM720958:UOO720958 UYI720958:UYK720958 VIE720958:VIG720958 VSA720958:VSC720958 WBW720958:WBY720958 WLS720958:WLU720958 WVO720958:WVQ720958 G786494:I786494 JC786494:JE786494 SY786494:TA786494 ACU786494:ACW786494 AMQ786494:AMS786494 AWM786494:AWO786494 BGI786494:BGK786494 BQE786494:BQG786494 CAA786494:CAC786494 CJW786494:CJY786494 CTS786494:CTU786494 DDO786494:DDQ786494 DNK786494:DNM786494 DXG786494:DXI786494 EHC786494:EHE786494 EQY786494:ERA786494 FAU786494:FAW786494 FKQ786494:FKS786494 FUM786494:FUO786494 GEI786494:GEK786494 GOE786494:GOG786494 GYA786494:GYC786494 HHW786494:HHY786494 HRS786494:HRU786494 IBO786494:IBQ786494 ILK786494:ILM786494 IVG786494:IVI786494 JFC786494:JFE786494 JOY786494:JPA786494 JYU786494:JYW786494 KIQ786494:KIS786494 KSM786494:KSO786494 LCI786494:LCK786494 LME786494:LMG786494 LWA786494:LWC786494 MFW786494:MFY786494 MPS786494:MPU786494 MZO786494:MZQ786494 NJK786494:NJM786494 NTG786494:NTI786494 ODC786494:ODE786494 OMY786494:ONA786494 OWU786494:OWW786494 PGQ786494:PGS786494 PQM786494:PQO786494 QAI786494:QAK786494 QKE786494:QKG786494 QUA786494:QUC786494 RDW786494:RDY786494 RNS786494:RNU786494 RXO786494:RXQ786494 SHK786494:SHM786494 SRG786494:SRI786494 TBC786494:TBE786494 TKY786494:TLA786494 TUU786494:TUW786494 UEQ786494:UES786494 UOM786494:UOO786494 UYI786494:UYK786494 VIE786494:VIG786494 VSA786494:VSC786494 WBW786494:WBY786494 WLS786494:WLU786494 WVO786494:WVQ786494 G852030:I852030 JC852030:JE852030 SY852030:TA852030 ACU852030:ACW852030 AMQ852030:AMS852030 AWM852030:AWO852030 BGI852030:BGK852030 BQE852030:BQG852030 CAA852030:CAC852030 CJW852030:CJY852030 CTS852030:CTU852030 DDO852030:DDQ852030 DNK852030:DNM852030 DXG852030:DXI852030 EHC852030:EHE852030 EQY852030:ERA852030 FAU852030:FAW852030 FKQ852030:FKS852030 FUM852030:FUO852030 GEI852030:GEK852030 GOE852030:GOG852030 GYA852030:GYC852030 HHW852030:HHY852030 HRS852030:HRU852030 IBO852030:IBQ852030 ILK852030:ILM852030 IVG852030:IVI852030 JFC852030:JFE852030 JOY852030:JPA852030 JYU852030:JYW852030 KIQ852030:KIS852030 KSM852030:KSO852030 LCI852030:LCK852030 LME852030:LMG852030 LWA852030:LWC852030 MFW852030:MFY852030 MPS852030:MPU852030 MZO852030:MZQ852030 NJK852030:NJM852030 NTG852030:NTI852030 ODC852030:ODE852030 OMY852030:ONA852030 OWU852030:OWW852030 PGQ852030:PGS852030 PQM852030:PQO852030 QAI852030:QAK852030 QKE852030:QKG852030 QUA852030:QUC852030 RDW852030:RDY852030 RNS852030:RNU852030 RXO852030:RXQ852030 SHK852030:SHM852030 SRG852030:SRI852030 TBC852030:TBE852030 TKY852030:TLA852030 TUU852030:TUW852030 UEQ852030:UES852030 UOM852030:UOO852030 UYI852030:UYK852030 VIE852030:VIG852030 VSA852030:VSC852030 WBW852030:WBY852030 WLS852030:WLU852030 WVO852030:WVQ852030 G917566:I917566 JC917566:JE917566 SY917566:TA917566 ACU917566:ACW917566 AMQ917566:AMS917566 AWM917566:AWO917566 BGI917566:BGK917566 BQE917566:BQG917566 CAA917566:CAC917566 CJW917566:CJY917566 CTS917566:CTU917566 DDO917566:DDQ917566 DNK917566:DNM917566 DXG917566:DXI917566 EHC917566:EHE917566 EQY917566:ERA917566 FAU917566:FAW917566 FKQ917566:FKS917566 FUM917566:FUO917566 GEI917566:GEK917566 GOE917566:GOG917566 GYA917566:GYC917566 HHW917566:HHY917566 HRS917566:HRU917566 IBO917566:IBQ917566 ILK917566:ILM917566 IVG917566:IVI917566 JFC917566:JFE917566 JOY917566:JPA917566 JYU917566:JYW917566 KIQ917566:KIS917566 KSM917566:KSO917566 LCI917566:LCK917566 LME917566:LMG917566 LWA917566:LWC917566 MFW917566:MFY917566 MPS917566:MPU917566 MZO917566:MZQ917566 NJK917566:NJM917566 NTG917566:NTI917566 ODC917566:ODE917566 OMY917566:ONA917566 OWU917566:OWW917566 PGQ917566:PGS917566 PQM917566:PQO917566 QAI917566:QAK917566 QKE917566:QKG917566 QUA917566:QUC917566 RDW917566:RDY917566 RNS917566:RNU917566 RXO917566:RXQ917566 SHK917566:SHM917566 SRG917566:SRI917566 TBC917566:TBE917566 TKY917566:TLA917566 TUU917566:TUW917566 UEQ917566:UES917566 UOM917566:UOO917566 UYI917566:UYK917566 VIE917566:VIG917566 VSA917566:VSC917566 WBW917566:WBY917566 WLS917566:WLU917566 WVO917566:WVQ917566 G983102:I983102 JC983102:JE983102 SY983102:TA983102 ACU983102:ACW983102 AMQ983102:AMS983102 AWM983102:AWO983102 BGI983102:BGK983102 BQE983102:BQG983102 CAA983102:CAC983102 CJW983102:CJY983102 CTS983102:CTU983102 DDO983102:DDQ983102 DNK983102:DNM983102 DXG983102:DXI983102 EHC983102:EHE983102 EQY983102:ERA983102 FAU983102:FAW983102 FKQ983102:FKS983102 FUM983102:FUO983102 GEI983102:GEK983102 GOE983102:GOG983102 GYA983102:GYC983102 HHW983102:HHY983102 HRS983102:HRU983102 IBO983102:IBQ983102 ILK983102:ILM983102 IVG983102:IVI983102 JFC983102:JFE983102 JOY983102:JPA983102 JYU983102:JYW983102 KIQ983102:KIS983102 KSM983102:KSO983102 LCI983102:LCK983102 LME983102:LMG983102 LWA983102:LWC983102 MFW983102:MFY983102 MPS983102:MPU983102 MZO983102:MZQ983102 NJK983102:NJM983102 NTG983102:NTI983102 ODC983102:ODE983102 OMY983102:ONA983102 OWU983102:OWW983102 PGQ983102:PGS983102 PQM983102:PQO983102 QAI983102:QAK983102 QKE983102:QKG983102 QUA983102:QUC983102 RDW983102:RDY983102 RNS983102:RNU983102 RXO983102:RXQ983102 SHK983102:SHM983102 SRG983102:SRI983102 TBC983102:TBE983102 TKY983102:TLA983102 TUU983102:TUW983102 UEQ983102:UES983102 UOM983102:UOO983102 UYI983102:UYK983102 VIE983102:VIG983102 VSA983102:VSC983102 WBW983102:WBY983102 WLS983102:WLU983102 WVO983102:WVQ983102">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6 JF146 TB146 ACX146 AMT146 AWP146 BGL146 BQH146 CAD146 CJZ146 CTV146 DDR146 DNN146 DXJ146 EHF146 ERB146 FAX146 FKT146 FUP146 GEL146 GOH146 GYD146 HHZ146 HRV146 IBR146 ILN146 IVJ146 JFF146 JPB146 JYX146 KIT146 KSP146 LCL146 LMH146 LWD146 MFZ146 MPV146 MZR146 NJN146 NTJ146 ODF146 ONB146 OWX146 PGT146 PQP146 QAL146 QKH146 QUD146 RDZ146 RNV146 RXR146 SHN146 SRJ146 TBF146 TLB146 TUX146 UET146 UOP146 UYL146 VIH146 VSD146 WBZ146 WLV146 WVR146 J65682 JF65682 TB65682 ACX65682 AMT65682 AWP65682 BGL65682 BQH65682 CAD65682 CJZ65682 CTV65682 DDR65682 DNN65682 DXJ65682 EHF65682 ERB65682 FAX65682 FKT65682 FUP65682 GEL65682 GOH65682 GYD65682 HHZ65682 HRV65682 IBR65682 ILN65682 IVJ65682 JFF65682 JPB65682 JYX65682 KIT65682 KSP65682 LCL65682 LMH65682 LWD65682 MFZ65682 MPV65682 MZR65682 NJN65682 NTJ65682 ODF65682 ONB65682 OWX65682 PGT65682 PQP65682 QAL65682 QKH65682 QUD65682 RDZ65682 RNV65682 RXR65682 SHN65682 SRJ65682 TBF65682 TLB65682 TUX65682 UET65682 UOP65682 UYL65682 VIH65682 VSD65682 WBZ65682 WLV65682 WVR65682 J131218 JF131218 TB131218 ACX131218 AMT131218 AWP131218 BGL131218 BQH131218 CAD131218 CJZ131218 CTV131218 DDR131218 DNN131218 DXJ131218 EHF131218 ERB131218 FAX131218 FKT131218 FUP131218 GEL131218 GOH131218 GYD131218 HHZ131218 HRV131218 IBR131218 ILN131218 IVJ131218 JFF131218 JPB131218 JYX131218 KIT131218 KSP131218 LCL131218 LMH131218 LWD131218 MFZ131218 MPV131218 MZR131218 NJN131218 NTJ131218 ODF131218 ONB131218 OWX131218 PGT131218 PQP131218 QAL131218 QKH131218 QUD131218 RDZ131218 RNV131218 RXR131218 SHN131218 SRJ131218 TBF131218 TLB131218 TUX131218 UET131218 UOP131218 UYL131218 VIH131218 VSD131218 WBZ131218 WLV131218 WVR131218 J196754 JF196754 TB196754 ACX196754 AMT196754 AWP196754 BGL196754 BQH196754 CAD196754 CJZ196754 CTV196754 DDR196754 DNN196754 DXJ196754 EHF196754 ERB196754 FAX196754 FKT196754 FUP196754 GEL196754 GOH196754 GYD196754 HHZ196754 HRV196754 IBR196754 ILN196754 IVJ196754 JFF196754 JPB196754 JYX196754 KIT196754 KSP196754 LCL196754 LMH196754 LWD196754 MFZ196754 MPV196754 MZR196754 NJN196754 NTJ196754 ODF196754 ONB196754 OWX196754 PGT196754 PQP196754 QAL196754 QKH196754 QUD196754 RDZ196754 RNV196754 RXR196754 SHN196754 SRJ196754 TBF196754 TLB196754 TUX196754 UET196754 UOP196754 UYL196754 VIH196754 VSD196754 WBZ196754 WLV196754 WVR196754 J262290 JF262290 TB262290 ACX262290 AMT262290 AWP262290 BGL262290 BQH262290 CAD262290 CJZ262290 CTV262290 DDR262290 DNN262290 DXJ262290 EHF262290 ERB262290 FAX262290 FKT262290 FUP262290 GEL262290 GOH262290 GYD262290 HHZ262290 HRV262290 IBR262290 ILN262290 IVJ262290 JFF262290 JPB262290 JYX262290 KIT262290 KSP262290 LCL262290 LMH262290 LWD262290 MFZ262290 MPV262290 MZR262290 NJN262290 NTJ262290 ODF262290 ONB262290 OWX262290 PGT262290 PQP262290 QAL262290 QKH262290 QUD262290 RDZ262290 RNV262290 RXR262290 SHN262290 SRJ262290 TBF262290 TLB262290 TUX262290 UET262290 UOP262290 UYL262290 VIH262290 VSD262290 WBZ262290 WLV262290 WVR262290 J327826 JF327826 TB327826 ACX327826 AMT327826 AWP327826 BGL327826 BQH327826 CAD327826 CJZ327826 CTV327826 DDR327826 DNN327826 DXJ327826 EHF327826 ERB327826 FAX327826 FKT327826 FUP327826 GEL327826 GOH327826 GYD327826 HHZ327826 HRV327826 IBR327826 ILN327826 IVJ327826 JFF327826 JPB327826 JYX327826 KIT327826 KSP327826 LCL327826 LMH327826 LWD327826 MFZ327826 MPV327826 MZR327826 NJN327826 NTJ327826 ODF327826 ONB327826 OWX327826 PGT327826 PQP327826 QAL327826 QKH327826 QUD327826 RDZ327826 RNV327826 RXR327826 SHN327826 SRJ327826 TBF327826 TLB327826 TUX327826 UET327826 UOP327826 UYL327826 VIH327826 VSD327826 WBZ327826 WLV327826 WVR327826 J393362 JF393362 TB393362 ACX393362 AMT393362 AWP393362 BGL393362 BQH393362 CAD393362 CJZ393362 CTV393362 DDR393362 DNN393362 DXJ393362 EHF393362 ERB393362 FAX393362 FKT393362 FUP393362 GEL393362 GOH393362 GYD393362 HHZ393362 HRV393362 IBR393362 ILN393362 IVJ393362 JFF393362 JPB393362 JYX393362 KIT393362 KSP393362 LCL393362 LMH393362 LWD393362 MFZ393362 MPV393362 MZR393362 NJN393362 NTJ393362 ODF393362 ONB393362 OWX393362 PGT393362 PQP393362 QAL393362 QKH393362 QUD393362 RDZ393362 RNV393362 RXR393362 SHN393362 SRJ393362 TBF393362 TLB393362 TUX393362 UET393362 UOP393362 UYL393362 VIH393362 VSD393362 WBZ393362 WLV393362 WVR393362 J458898 JF458898 TB458898 ACX458898 AMT458898 AWP458898 BGL458898 BQH458898 CAD458898 CJZ458898 CTV458898 DDR458898 DNN458898 DXJ458898 EHF458898 ERB458898 FAX458898 FKT458898 FUP458898 GEL458898 GOH458898 GYD458898 HHZ458898 HRV458898 IBR458898 ILN458898 IVJ458898 JFF458898 JPB458898 JYX458898 KIT458898 KSP458898 LCL458898 LMH458898 LWD458898 MFZ458898 MPV458898 MZR458898 NJN458898 NTJ458898 ODF458898 ONB458898 OWX458898 PGT458898 PQP458898 QAL458898 QKH458898 QUD458898 RDZ458898 RNV458898 RXR458898 SHN458898 SRJ458898 TBF458898 TLB458898 TUX458898 UET458898 UOP458898 UYL458898 VIH458898 VSD458898 WBZ458898 WLV458898 WVR458898 J524434 JF524434 TB524434 ACX524434 AMT524434 AWP524434 BGL524434 BQH524434 CAD524434 CJZ524434 CTV524434 DDR524434 DNN524434 DXJ524434 EHF524434 ERB524434 FAX524434 FKT524434 FUP524434 GEL524434 GOH524434 GYD524434 HHZ524434 HRV524434 IBR524434 ILN524434 IVJ524434 JFF524434 JPB524434 JYX524434 KIT524434 KSP524434 LCL524434 LMH524434 LWD524434 MFZ524434 MPV524434 MZR524434 NJN524434 NTJ524434 ODF524434 ONB524434 OWX524434 PGT524434 PQP524434 QAL524434 QKH524434 QUD524434 RDZ524434 RNV524434 RXR524434 SHN524434 SRJ524434 TBF524434 TLB524434 TUX524434 UET524434 UOP524434 UYL524434 VIH524434 VSD524434 WBZ524434 WLV524434 WVR524434 J589970 JF589970 TB589970 ACX589970 AMT589970 AWP589970 BGL589970 BQH589970 CAD589970 CJZ589970 CTV589970 DDR589970 DNN589970 DXJ589970 EHF589970 ERB589970 FAX589970 FKT589970 FUP589970 GEL589970 GOH589970 GYD589970 HHZ589970 HRV589970 IBR589970 ILN589970 IVJ589970 JFF589970 JPB589970 JYX589970 KIT589970 KSP589970 LCL589970 LMH589970 LWD589970 MFZ589970 MPV589970 MZR589970 NJN589970 NTJ589970 ODF589970 ONB589970 OWX589970 PGT589970 PQP589970 QAL589970 QKH589970 QUD589970 RDZ589970 RNV589970 RXR589970 SHN589970 SRJ589970 TBF589970 TLB589970 TUX589970 UET589970 UOP589970 UYL589970 VIH589970 VSD589970 WBZ589970 WLV589970 WVR589970 J655506 JF655506 TB655506 ACX655506 AMT655506 AWP655506 BGL655506 BQH655506 CAD655506 CJZ655506 CTV655506 DDR655506 DNN655506 DXJ655506 EHF655506 ERB655506 FAX655506 FKT655506 FUP655506 GEL655506 GOH655506 GYD655506 HHZ655506 HRV655506 IBR655506 ILN655506 IVJ655506 JFF655506 JPB655506 JYX655506 KIT655506 KSP655506 LCL655506 LMH655506 LWD655506 MFZ655506 MPV655506 MZR655506 NJN655506 NTJ655506 ODF655506 ONB655506 OWX655506 PGT655506 PQP655506 QAL655506 QKH655506 QUD655506 RDZ655506 RNV655506 RXR655506 SHN655506 SRJ655506 TBF655506 TLB655506 TUX655506 UET655506 UOP655506 UYL655506 VIH655506 VSD655506 WBZ655506 WLV655506 WVR655506 J721042 JF721042 TB721042 ACX721042 AMT721042 AWP721042 BGL721042 BQH721042 CAD721042 CJZ721042 CTV721042 DDR721042 DNN721042 DXJ721042 EHF721042 ERB721042 FAX721042 FKT721042 FUP721042 GEL721042 GOH721042 GYD721042 HHZ721042 HRV721042 IBR721042 ILN721042 IVJ721042 JFF721042 JPB721042 JYX721042 KIT721042 KSP721042 LCL721042 LMH721042 LWD721042 MFZ721042 MPV721042 MZR721042 NJN721042 NTJ721042 ODF721042 ONB721042 OWX721042 PGT721042 PQP721042 QAL721042 QKH721042 QUD721042 RDZ721042 RNV721042 RXR721042 SHN721042 SRJ721042 TBF721042 TLB721042 TUX721042 UET721042 UOP721042 UYL721042 VIH721042 VSD721042 WBZ721042 WLV721042 WVR721042 J786578 JF786578 TB786578 ACX786578 AMT786578 AWP786578 BGL786578 BQH786578 CAD786578 CJZ786578 CTV786578 DDR786578 DNN786578 DXJ786578 EHF786578 ERB786578 FAX786578 FKT786578 FUP786578 GEL786578 GOH786578 GYD786578 HHZ786578 HRV786578 IBR786578 ILN786578 IVJ786578 JFF786578 JPB786578 JYX786578 KIT786578 KSP786578 LCL786578 LMH786578 LWD786578 MFZ786578 MPV786578 MZR786578 NJN786578 NTJ786578 ODF786578 ONB786578 OWX786578 PGT786578 PQP786578 QAL786578 QKH786578 QUD786578 RDZ786578 RNV786578 RXR786578 SHN786578 SRJ786578 TBF786578 TLB786578 TUX786578 UET786578 UOP786578 UYL786578 VIH786578 VSD786578 WBZ786578 WLV786578 WVR786578 J852114 JF852114 TB852114 ACX852114 AMT852114 AWP852114 BGL852114 BQH852114 CAD852114 CJZ852114 CTV852114 DDR852114 DNN852114 DXJ852114 EHF852114 ERB852114 FAX852114 FKT852114 FUP852114 GEL852114 GOH852114 GYD852114 HHZ852114 HRV852114 IBR852114 ILN852114 IVJ852114 JFF852114 JPB852114 JYX852114 KIT852114 KSP852114 LCL852114 LMH852114 LWD852114 MFZ852114 MPV852114 MZR852114 NJN852114 NTJ852114 ODF852114 ONB852114 OWX852114 PGT852114 PQP852114 QAL852114 QKH852114 QUD852114 RDZ852114 RNV852114 RXR852114 SHN852114 SRJ852114 TBF852114 TLB852114 TUX852114 UET852114 UOP852114 UYL852114 VIH852114 VSD852114 WBZ852114 WLV852114 WVR852114 J917650 JF917650 TB917650 ACX917650 AMT917650 AWP917650 BGL917650 BQH917650 CAD917650 CJZ917650 CTV917650 DDR917650 DNN917650 DXJ917650 EHF917650 ERB917650 FAX917650 FKT917650 FUP917650 GEL917650 GOH917650 GYD917650 HHZ917650 HRV917650 IBR917650 ILN917650 IVJ917650 JFF917650 JPB917650 JYX917650 KIT917650 KSP917650 LCL917650 LMH917650 LWD917650 MFZ917650 MPV917650 MZR917650 NJN917650 NTJ917650 ODF917650 ONB917650 OWX917650 PGT917650 PQP917650 QAL917650 QKH917650 QUD917650 RDZ917650 RNV917650 RXR917650 SHN917650 SRJ917650 TBF917650 TLB917650 TUX917650 UET917650 UOP917650 UYL917650 VIH917650 VSD917650 WBZ917650 WLV917650 WVR917650 J983186 JF983186 TB983186 ACX983186 AMT983186 AWP983186 BGL983186 BQH983186 CAD983186 CJZ983186 CTV983186 DDR983186 DNN983186 DXJ983186 EHF983186 ERB983186 FAX983186 FKT983186 FUP983186 GEL983186 GOH983186 GYD983186 HHZ983186 HRV983186 IBR983186 ILN983186 IVJ983186 JFF983186 JPB983186 JYX983186 KIT983186 KSP983186 LCL983186 LMH983186 LWD983186 MFZ983186 MPV983186 MZR983186 NJN983186 NTJ983186 ODF983186 ONB983186 OWX983186 PGT983186 PQP983186 QAL983186 QKH983186 QUD983186 RDZ983186 RNV983186 RXR983186 SHN983186 SRJ983186 TBF983186 TLB983186 TUX983186 UET983186 UOP983186 UYL983186 VIH983186 VSD983186 WBZ983186 WLV983186 WVR983186 G125:J125 JC125:JF125 SY125:TB125 ACU125:ACX125 AMQ125:AMT125 AWM125:AWP125 BGI125:BGL125 BQE125:BQH125 CAA125:CAD125 CJW125:CJZ125 CTS125:CTV125 DDO125:DDR125 DNK125:DNN125 DXG125:DXJ125 EHC125:EHF125 EQY125:ERB125 FAU125:FAX125 FKQ125:FKT125 FUM125:FUP125 GEI125:GEL125 GOE125:GOH125 GYA125:GYD125 HHW125:HHZ125 HRS125:HRV125 IBO125:IBR125 ILK125:ILN125 IVG125:IVJ125 JFC125:JFF125 JOY125:JPB125 JYU125:JYX125 KIQ125:KIT125 KSM125:KSP125 LCI125:LCL125 LME125:LMH125 LWA125:LWD125 MFW125:MFZ125 MPS125:MPV125 MZO125:MZR125 NJK125:NJN125 NTG125:NTJ125 ODC125:ODF125 OMY125:ONB125 OWU125:OWX125 PGQ125:PGT125 PQM125:PQP125 QAI125:QAL125 QKE125:QKH125 QUA125:QUD125 RDW125:RDZ125 RNS125:RNV125 RXO125:RXR125 SHK125:SHN125 SRG125:SRJ125 TBC125:TBF125 TKY125:TLB125 TUU125:TUX125 UEQ125:UET125 UOM125:UOP125 UYI125:UYL125 VIE125:VIH125 VSA125:VSD125 WBW125:WBZ125 WLS125:WLV125 WVO125:WVR125 G65661:J65661 JC65661:JF65661 SY65661:TB65661 ACU65661:ACX65661 AMQ65661:AMT65661 AWM65661:AWP65661 BGI65661:BGL65661 BQE65661:BQH65661 CAA65661:CAD65661 CJW65661:CJZ65661 CTS65661:CTV65661 DDO65661:DDR65661 DNK65661:DNN65661 DXG65661:DXJ65661 EHC65661:EHF65661 EQY65661:ERB65661 FAU65661:FAX65661 FKQ65661:FKT65661 FUM65661:FUP65661 GEI65661:GEL65661 GOE65661:GOH65661 GYA65661:GYD65661 HHW65661:HHZ65661 HRS65661:HRV65661 IBO65661:IBR65661 ILK65661:ILN65661 IVG65661:IVJ65661 JFC65661:JFF65661 JOY65661:JPB65661 JYU65661:JYX65661 KIQ65661:KIT65661 KSM65661:KSP65661 LCI65661:LCL65661 LME65661:LMH65661 LWA65661:LWD65661 MFW65661:MFZ65661 MPS65661:MPV65661 MZO65661:MZR65661 NJK65661:NJN65661 NTG65661:NTJ65661 ODC65661:ODF65661 OMY65661:ONB65661 OWU65661:OWX65661 PGQ65661:PGT65661 PQM65661:PQP65661 QAI65661:QAL65661 QKE65661:QKH65661 QUA65661:QUD65661 RDW65661:RDZ65661 RNS65661:RNV65661 RXO65661:RXR65661 SHK65661:SHN65661 SRG65661:SRJ65661 TBC65661:TBF65661 TKY65661:TLB65661 TUU65661:TUX65661 UEQ65661:UET65661 UOM65661:UOP65661 UYI65661:UYL65661 VIE65661:VIH65661 VSA65661:VSD65661 WBW65661:WBZ65661 WLS65661:WLV65661 WVO65661:WVR65661 G131197:J131197 JC131197:JF131197 SY131197:TB131197 ACU131197:ACX131197 AMQ131197:AMT131197 AWM131197:AWP131197 BGI131197:BGL131197 BQE131197:BQH131197 CAA131197:CAD131197 CJW131197:CJZ131197 CTS131197:CTV131197 DDO131197:DDR131197 DNK131197:DNN131197 DXG131197:DXJ131197 EHC131197:EHF131197 EQY131197:ERB131197 FAU131197:FAX131197 FKQ131197:FKT131197 FUM131197:FUP131197 GEI131197:GEL131197 GOE131197:GOH131197 GYA131197:GYD131197 HHW131197:HHZ131197 HRS131197:HRV131197 IBO131197:IBR131197 ILK131197:ILN131197 IVG131197:IVJ131197 JFC131197:JFF131197 JOY131197:JPB131197 JYU131197:JYX131197 KIQ131197:KIT131197 KSM131197:KSP131197 LCI131197:LCL131197 LME131197:LMH131197 LWA131197:LWD131197 MFW131197:MFZ131197 MPS131197:MPV131197 MZO131197:MZR131197 NJK131197:NJN131197 NTG131197:NTJ131197 ODC131197:ODF131197 OMY131197:ONB131197 OWU131197:OWX131197 PGQ131197:PGT131197 PQM131197:PQP131197 QAI131197:QAL131197 QKE131197:QKH131197 QUA131197:QUD131197 RDW131197:RDZ131197 RNS131197:RNV131197 RXO131197:RXR131197 SHK131197:SHN131197 SRG131197:SRJ131197 TBC131197:TBF131197 TKY131197:TLB131197 TUU131197:TUX131197 UEQ131197:UET131197 UOM131197:UOP131197 UYI131197:UYL131197 VIE131197:VIH131197 VSA131197:VSD131197 WBW131197:WBZ131197 WLS131197:WLV131197 WVO131197:WVR131197 G196733:J196733 JC196733:JF196733 SY196733:TB196733 ACU196733:ACX196733 AMQ196733:AMT196733 AWM196733:AWP196733 BGI196733:BGL196733 BQE196733:BQH196733 CAA196733:CAD196733 CJW196733:CJZ196733 CTS196733:CTV196733 DDO196733:DDR196733 DNK196733:DNN196733 DXG196733:DXJ196733 EHC196733:EHF196733 EQY196733:ERB196733 FAU196733:FAX196733 FKQ196733:FKT196733 FUM196733:FUP196733 GEI196733:GEL196733 GOE196733:GOH196733 GYA196733:GYD196733 HHW196733:HHZ196733 HRS196733:HRV196733 IBO196733:IBR196733 ILK196733:ILN196733 IVG196733:IVJ196733 JFC196733:JFF196733 JOY196733:JPB196733 JYU196733:JYX196733 KIQ196733:KIT196733 KSM196733:KSP196733 LCI196733:LCL196733 LME196733:LMH196733 LWA196733:LWD196733 MFW196733:MFZ196733 MPS196733:MPV196733 MZO196733:MZR196733 NJK196733:NJN196733 NTG196733:NTJ196733 ODC196733:ODF196733 OMY196733:ONB196733 OWU196733:OWX196733 PGQ196733:PGT196733 PQM196733:PQP196733 QAI196733:QAL196733 QKE196733:QKH196733 QUA196733:QUD196733 RDW196733:RDZ196733 RNS196733:RNV196733 RXO196733:RXR196733 SHK196733:SHN196733 SRG196733:SRJ196733 TBC196733:TBF196733 TKY196733:TLB196733 TUU196733:TUX196733 UEQ196733:UET196733 UOM196733:UOP196733 UYI196733:UYL196733 VIE196733:VIH196733 VSA196733:VSD196733 WBW196733:WBZ196733 WLS196733:WLV196733 WVO196733:WVR196733 G262269:J262269 JC262269:JF262269 SY262269:TB262269 ACU262269:ACX262269 AMQ262269:AMT262269 AWM262269:AWP262269 BGI262269:BGL262269 BQE262269:BQH262269 CAA262269:CAD262269 CJW262269:CJZ262269 CTS262269:CTV262269 DDO262269:DDR262269 DNK262269:DNN262269 DXG262269:DXJ262269 EHC262269:EHF262269 EQY262269:ERB262269 FAU262269:FAX262269 FKQ262269:FKT262269 FUM262269:FUP262269 GEI262269:GEL262269 GOE262269:GOH262269 GYA262269:GYD262269 HHW262269:HHZ262269 HRS262269:HRV262269 IBO262269:IBR262269 ILK262269:ILN262269 IVG262269:IVJ262269 JFC262269:JFF262269 JOY262269:JPB262269 JYU262269:JYX262269 KIQ262269:KIT262269 KSM262269:KSP262269 LCI262269:LCL262269 LME262269:LMH262269 LWA262269:LWD262269 MFW262269:MFZ262269 MPS262269:MPV262269 MZO262269:MZR262269 NJK262269:NJN262269 NTG262269:NTJ262269 ODC262269:ODF262269 OMY262269:ONB262269 OWU262269:OWX262269 PGQ262269:PGT262269 PQM262269:PQP262269 QAI262269:QAL262269 QKE262269:QKH262269 QUA262269:QUD262269 RDW262269:RDZ262269 RNS262269:RNV262269 RXO262269:RXR262269 SHK262269:SHN262269 SRG262269:SRJ262269 TBC262269:TBF262269 TKY262269:TLB262269 TUU262269:TUX262269 UEQ262269:UET262269 UOM262269:UOP262269 UYI262269:UYL262269 VIE262269:VIH262269 VSA262269:VSD262269 WBW262269:WBZ262269 WLS262269:WLV262269 WVO262269:WVR262269 G327805:J327805 JC327805:JF327805 SY327805:TB327805 ACU327805:ACX327805 AMQ327805:AMT327805 AWM327805:AWP327805 BGI327805:BGL327805 BQE327805:BQH327805 CAA327805:CAD327805 CJW327805:CJZ327805 CTS327805:CTV327805 DDO327805:DDR327805 DNK327805:DNN327805 DXG327805:DXJ327805 EHC327805:EHF327805 EQY327805:ERB327805 FAU327805:FAX327805 FKQ327805:FKT327805 FUM327805:FUP327805 GEI327805:GEL327805 GOE327805:GOH327805 GYA327805:GYD327805 HHW327805:HHZ327805 HRS327805:HRV327805 IBO327805:IBR327805 ILK327805:ILN327805 IVG327805:IVJ327805 JFC327805:JFF327805 JOY327805:JPB327805 JYU327805:JYX327805 KIQ327805:KIT327805 KSM327805:KSP327805 LCI327805:LCL327805 LME327805:LMH327805 LWA327805:LWD327805 MFW327805:MFZ327805 MPS327805:MPV327805 MZO327805:MZR327805 NJK327805:NJN327805 NTG327805:NTJ327805 ODC327805:ODF327805 OMY327805:ONB327805 OWU327805:OWX327805 PGQ327805:PGT327805 PQM327805:PQP327805 QAI327805:QAL327805 QKE327805:QKH327805 QUA327805:QUD327805 RDW327805:RDZ327805 RNS327805:RNV327805 RXO327805:RXR327805 SHK327805:SHN327805 SRG327805:SRJ327805 TBC327805:TBF327805 TKY327805:TLB327805 TUU327805:TUX327805 UEQ327805:UET327805 UOM327805:UOP327805 UYI327805:UYL327805 VIE327805:VIH327805 VSA327805:VSD327805 WBW327805:WBZ327805 WLS327805:WLV327805 WVO327805:WVR327805 G393341:J393341 JC393341:JF393341 SY393341:TB393341 ACU393341:ACX393341 AMQ393341:AMT393341 AWM393341:AWP393341 BGI393341:BGL393341 BQE393341:BQH393341 CAA393341:CAD393341 CJW393341:CJZ393341 CTS393341:CTV393341 DDO393341:DDR393341 DNK393341:DNN393341 DXG393341:DXJ393341 EHC393341:EHF393341 EQY393341:ERB393341 FAU393341:FAX393341 FKQ393341:FKT393341 FUM393341:FUP393341 GEI393341:GEL393341 GOE393341:GOH393341 GYA393341:GYD393341 HHW393341:HHZ393341 HRS393341:HRV393341 IBO393341:IBR393341 ILK393341:ILN393341 IVG393341:IVJ393341 JFC393341:JFF393341 JOY393341:JPB393341 JYU393341:JYX393341 KIQ393341:KIT393341 KSM393341:KSP393341 LCI393341:LCL393341 LME393341:LMH393341 LWA393341:LWD393341 MFW393341:MFZ393341 MPS393341:MPV393341 MZO393341:MZR393341 NJK393341:NJN393341 NTG393341:NTJ393341 ODC393341:ODF393341 OMY393341:ONB393341 OWU393341:OWX393341 PGQ393341:PGT393341 PQM393341:PQP393341 QAI393341:QAL393341 QKE393341:QKH393341 QUA393341:QUD393341 RDW393341:RDZ393341 RNS393341:RNV393341 RXO393341:RXR393341 SHK393341:SHN393341 SRG393341:SRJ393341 TBC393341:TBF393341 TKY393341:TLB393341 TUU393341:TUX393341 UEQ393341:UET393341 UOM393341:UOP393341 UYI393341:UYL393341 VIE393341:VIH393341 VSA393341:VSD393341 WBW393341:WBZ393341 WLS393341:WLV393341 WVO393341:WVR393341 G458877:J458877 JC458877:JF458877 SY458877:TB458877 ACU458877:ACX458877 AMQ458877:AMT458877 AWM458877:AWP458877 BGI458877:BGL458877 BQE458877:BQH458877 CAA458877:CAD458877 CJW458877:CJZ458877 CTS458877:CTV458877 DDO458877:DDR458877 DNK458877:DNN458877 DXG458877:DXJ458877 EHC458877:EHF458877 EQY458877:ERB458877 FAU458877:FAX458877 FKQ458877:FKT458877 FUM458877:FUP458877 GEI458877:GEL458877 GOE458877:GOH458877 GYA458877:GYD458877 HHW458877:HHZ458877 HRS458877:HRV458877 IBO458877:IBR458877 ILK458877:ILN458877 IVG458877:IVJ458877 JFC458877:JFF458877 JOY458877:JPB458877 JYU458877:JYX458877 KIQ458877:KIT458877 KSM458877:KSP458877 LCI458877:LCL458877 LME458877:LMH458877 LWA458877:LWD458877 MFW458877:MFZ458877 MPS458877:MPV458877 MZO458877:MZR458877 NJK458877:NJN458877 NTG458877:NTJ458877 ODC458877:ODF458877 OMY458877:ONB458877 OWU458877:OWX458877 PGQ458877:PGT458877 PQM458877:PQP458877 QAI458877:QAL458877 QKE458877:QKH458877 QUA458877:QUD458877 RDW458877:RDZ458877 RNS458877:RNV458877 RXO458877:RXR458877 SHK458877:SHN458877 SRG458877:SRJ458877 TBC458877:TBF458877 TKY458877:TLB458877 TUU458877:TUX458877 UEQ458877:UET458877 UOM458877:UOP458877 UYI458877:UYL458877 VIE458877:VIH458877 VSA458877:VSD458877 WBW458877:WBZ458877 WLS458877:WLV458877 WVO458877:WVR458877 G524413:J524413 JC524413:JF524413 SY524413:TB524413 ACU524413:ACX524413 AMQ524413:AMT524413 AWM524413:AWP524413 BGI524413:BGL524413 BQE524413:BQH524413 CAA524413:CAD524413 CJW524413:CJZ524413 CTS524413:CTV524413 DDO524413:DDR524413 DNK524413:DNN524413 DXG524413:DXJ524413 EHC524413:EHF524413 EQY524413:ERB524413 FAU524413:FAX524413 FKQ524413:FKT524413 FUM524413:FUP524413 GEI524413:GEL524413 GOE524413:GOH524413 GYA524413:GYD524413 HHW524413:HHZ524413 HRS524413:HRV524413 IBO524413:IBR524413 ILK524413:ILN524413 IVG524413:IVJ524413 JFC524413:JFF524413 JOY524413:JPB524413 JYU524413:JYX524413 KIQ524413:KIT524413 KSM524413:KSP524413 LCI524413:LCL524413 LME524413:LMH524413 LWA524413:LWD524413 MFW524413:MFZ524413 MPS524413:MPV524413 MZO524413:MZR524413 NJK524413:NJN524413 NTG524413:NTJ524413 ODC524413:ODF524413 OMY524413:ONB524413 OWU524413:OWX524413 PGQ524413:PGT524413 PQM524413:PQP524413 QAI524413:QAL524413 QKE524413:QKH524413 QUA524413:QUD524413 RDW524413:RDZ524413 RNS524413:RNV524413 RXO524413:RXR524413 SHK524413:SHN524413 SRG524413:SRJ524413 TBC524413:TBF524413 TKY524413:TLB524413 TUU524413:TUX524413 UEQ524413:UET524413 UOM524413:UOP524413 UYI524413:UYL524413 VIE524413:VIH524413 VSA524413:VSD524413 WBW524413:WBZ524413 WLS524413:WLV524413 WVO524413:WVR524413 G589949:J589949 JC589949:JF589949 SY589949:TB589949 ACU589949:ACX589949 AMQ589949:AMT589949 AWM589949:AWP589949 BGI589949:BGL589949 BQE589949:BQH589949 CAA589949:CAD589949 CJW589949:CJZ589949 CTS589949:CTV589949 DDO589949:DDR589949 DNK589949:DNN589949 DXG589949:DXJ589949 EHC589949:EHF589949 EQY589949:ERB589949 FAU589949:FAX589949 FKQ589949:FKT589949 FUM589949:FUP589949 GEI589949:GEL589949 GOE589949:GOH589949 GYA589949:GYD589949 HHW589949:HHZ589949 HRS589949:HRV589949 IBO589949:IBR589949 ILK589949:ILN589949 IVG589949:IVJ589949 JFC589949:JFF589949 JOY589949:JPB589949 JYU589949:JYX589949 KIQ589949:KIT589949 KSM589949:KSP589949 LCI589949:LCL589949 LME589949:LMH589949 LWA589949:LWD589949 MFW589949:MFZ589949 MPS589949:MPV589949 MZO589949:MZR589949 NJK589949:NJN589949 NTG589949:NTJ589949 ODC589949:ODF589949 OMY589949:ONB589949 OWU589949:OWX589949 PGQ589949:PGT589949 PQM589949:PQP589949 QAI589949:QAL589949 QKE589949:QKH589949 QUA589949:QUD589949 RDW589949:RDZ589949 RNS589949:RNV589949 RXO589949:RXR589949 SHK589949:SHN589949 SRG589949:SRJ589949 TBC589949:TBF589949 TKY589949:TLB589949 TUU589949:TUX589949 UEQ589949:UET589949 UOM589949:UOP589949 UYI589949:UYL589949 VIE589949:VIH589949 VSA589949:VSD589949 WBW589949:WBZ589949 WLS589949:WLV589949 WVO589949:WVR589949 G655485:J655485 JC655485:JF655485 SY655485:TB655485 ACU655485:ACX655485 AMQ655485:AMT655485 AWM655485:AWP655485 BGI655485:BGL655485 BQE655485:BQH655485 CAA655485:CAD655485 CJW655485:CJZ655485 CTS655485:CTV655485 DDO655485:DDR655485 DNK655485:DNN655485 DXG655485:DXJ655485 EHC655485:EHF655485 EQY655485:ERB655485 FAU655485:FAX655485 FKQ655485:FKT655485 FUM655485:FUP655485 GEI655485:GEL655485 GOE655485:GOH655485 GYA655485:GYD655485 HHW655485:HHZ655485 HRS655485:HRV655485 IBO655485:IBR655485 ILK655485:ILN655485 IVG655485:IVJ655485 JFC655485:JFF655485 JOY655485:JPB655485 JYU655485:JYX655485 KIQ655485:KIT655485 KSM655485:KSP655485 LCI655485:LCL655485 LME655485:LMH655485 LWA655485:LWD655485 MFW655485:MFZ655485 MPS655485:MPV655485 MZO655485:MZR655485 NJK655485:NJN655485 NTG655485:NTJ655485 ODC655485:ODF655485 OMY655485:ONB655485 OWU655485:OWX655485 PGQ655485:PGT655485 PQM655485:PQP655485 QAI655485:QAL655485 QKE655485:QKH655485 QUA655485:QUD655485 RDW655485:RDZ655485 RNS655485:RNV655485 RXO655485:RXR655485 SHK655485:SHN655485 SRG655485:SRJ655485 TBC655485:TBF655485 TKY655485:TLB655485 TUU655485:TUX655485 UEQ655485:UET655485 UOM655485:UOP655485 UYI655485:UYL655485 VIE655485:VIH655485 VSA655485:VSD655485 WBW655485:WBZ655485 WLS655485:WLV655485 WVO655485:WVR655485 G721021:J721021 JC721021:JF721021 SY721021:TB721021 ACU721021:ACX721021 AMQ721021:AMT721021 AWM721021:AWP721021 BGI721021:BGL721021 BQE721021:BQH721021 CAA721021:CAD721021 CJW721021:CJZ721021 CTS721021:CTV721021 DDO721021:DDR721021 DNK721021:DNN721021 DXG721021:DXJ721021 EHC721021:EHF721021 EQY721021:ERB721021 FAU721021:FAX721021 FKQ721021:FKT721021 FUM721021:FUP721021 GEI721021:GEL721021 GOE721021:GOH721021 GYA721021:GYD721021 HHW721021:HHZ721021 HRS721021:HRV721021 IBO721021:IBR721021 ILK721021:ILN721021 IVG721021:IVJ721021 JFC721021:JFF721021 JOY721021:JPB721021 JYU721021:JYX721021 KIQ721021:KIT721021 KSM721021:KSP721021 LCI721021:LCL721021 LME721021:LMH721021 LWA721021:LWD721021 MFW721021:MFZ721021 MPS721021:MPV721021 MZO721021:MZR721021 NJK721021:NJN721021 NTG721021:NTJ721021 ODC721021:ODF721021 OMY721021:ONB721021 OWU721021:OWX721021 PGQ721021:PGT721021 PQM721021:PQP721021 QAI721021:QAL721021 QKE721021:QKH721021 QUA721021:QUD721021 RDW721021:RDZ721021 RNS721021:RNV721021 RXO721021:RXR721021 SHK721021:SHN721021 SRG721021:SRJ721021 TBC721021:TBF721021 TKY721021:TLB721021 TUU721021:TUX721021 UEQ721021:UET721021 UOM721021:UOP721021 UYI721021:UYL721021 VIE721021:VIH721021 VSA721021:VSD721021 WBW721021:WBZ721021 WLS721021:WLV721021 WVO721021:WVR721021 G786557:J786557 JC786557:JF786557 SY786557:TB786557 ACU786557:ACX786557 AMQ786557:AMT786557 AWM786557:AWP786557 BGI786557:BGL786557 BQE786557:BQH786557 CAA786557:CAD786557 CJW786557:CJZ786557 CTS786557:CTV786557 DDO786557:DDR786557 DNK786557:DNN786557 DXG786557:DXJ786557 EHC786557:EHF786557 EQY786557:ERB786557 FAU786557:FAX786557 FKQ786557:FKT786557 FUM786557:FUP786557 GEI786557:GEL786557 GOE786557:GOH786557 GYA786557:GYD786557 HHW786557:HHZ786557 HRS786557:HRV786557 IBO786557:IBR786557 ILK786557:ILN786557 IVG786557:IVJ786557 JFC786557:JFF786557 JOY786557:JPB786557 JYU786557:JYX786557 KIQ786557:KIT786557 KSM786557:KSP786557 LCI786557:LCL786557 LME786557:LMH786557 LWA786557:LWD786557 MFW786557:MFZ786557 MPS786557:MPV786557 MZO786557:MZR786557 NJK786557:NJN786557 NTG786557:NTJ786557 ODC786557:ODF786557 OMY786557:ONB786557 OWU786557:OWX786557 PGQ786557:PGT786557 PQM786557:PQP786557 QAI786557:QAL786557 QKE786557:QKH786557 QUA786557:QUD786557 RDW786557:RDZ786557 RNS786557:RNV786557 RXO786557:RXR786557 SHK786557:SHN786557 SRG786557:SRJ786557 TBC786557:TBF786557 TKY786557:TLB786557 TUU786557:TUX786557 UEQ786557:UET786557 UOM786557:UOP786557 UYI786557:UYL786557 VIE786557:VIH786557 VSA786557:VSD786557 WBW786557:WBZ786557 WLS786557:WLV786557 WVO786557:WVR786557 G852093:J852093 JC852093:JF852093 SY852093:TB852093 ACU852093:ACX852093 AMQ852093:AMT852093 AWM852093:AWP852093 BGI852093:BGL852093 BQE852093:BQH852093 CAA852093:CAD852093 CJW852093:CJZ852093 CTS852093:CTV852093 DDO852093:DDR852093 DNK852093:DNN852093 DXG852093:DXJ852093 EHC852093:EHF852093 EQY852093:ERB852093 FAU852093:FAX852093 FKQ852093:FKT852093 FUM852093:FUP852093 GEI852093:GEL852093 GOE852093:GOH852093 GYA852093:GYD852093 HHW852093:HHZ852093 HRS852093:HRV852093 IBO852093:IBR852093 ILK852093:ILN852093 IVG852093:IVJ852093 JFC852093:JFF852093 JOY852093:JPB852093 JYU852093:JYX852093 KIQ852093:KIT852093 KSM852093:KSP852093 LCI852093:LCL852093 LME852093:LMH852093 LWA852093:LWD852093 MFW852093:MFZ852093 MPS852093:MPV852093 MZO852093:MZR852093 NJK852093:NJN852093 NTG852093:NTJ852093 ODC852093:ODF852093 OMY852093:ONB852093 OWU852093:OWX852093 PGQ852093:PGT852093 PQM852093:PQP852093 QAI852093:QAL852093 QKE852093:QKH852093 QUA852093:QUD852093 RDW852093:RDZ852093 RNS852093:RNV852093 RXO852093:RXR852093 SHK852093:SHN852093 SRG852093:SRJ852093 TBC852093:TBF852093 TKY852093:TLB852093 TUU852093:TUX852093 UEQ852093:UET852093 UOM852093:UOP852093 UYI852093:UYL852093 VIE852093:VIH852093 VSA852093:VSD852093 WBW852093:WBZ852093 WLS852093:WLV852093 WVO852093:WVR852093 G917629:J917629 JC917629:JF917629 SY917629:TB917629 ACU917629:ACX917629 AMQ917629:AMT917629 AWM917629:AWP917629 BGI917629:BGL917629 BQE917629:BQH917629 CAA917629:CAD917629 CJW917629:CJZ917629 CTS917629:CTV917629 DDO917629:DDR917629 DNK917629:DNN917629 DXG917629:DXJ917629 EHC917629:EHF917629 EQY917629:ERB917629 FAU917629:FAX917629 FKQ917629:FKT917629 FUM917629:FUP917629 GEI917629:GEL917629 GOE917629:GOH917629 GYA917629:GYD917629 HHW917629:HHZ917629 HRS917629:HRV917629 IBO917629:IBR917629 ILK917629:ILN917629 IVG917629:IVJ917629 JFC917629:JFF917629 JOY917629:JPB917629 JYU917629:JYX917629 KIQ917629:KIT917629 KSM917629:KSP917629 LCI917629:LCL917629 LME917629:LMH917629 LWA917629:LWD917629 MFW917629:MFZ917629 MPS917629:MPV917629 MZO917629:MZR917629 NJK917629:NJN917629 NTG917629:NTJ917629 ODC917629:ODF917629 OMY917629:ONB917629 OWU917629:OWX917629 PGQ917629:PGT917629 PQM917629:PQP917629 QAI917629:QAL917629 QKE917629:QKH917629 QUA917629:QUD917629 RDW917629:RDZ917629 RNS917629:RNV917629 RXO917629:RXR917629 SHK917629:SHN917629 SRG917629:SRJ917629 TBC917629:TBF917629 TKY917629:TLB917629 TUU917629:TUX917629 UEQ917629:UET917629 UOM917629:UOP917629 UYI917629:UYL917629 VIE917629:VIH917629 VSA917629:VSD917629 WBW917629:WBZ917629 WLS917629:WLV917629 WVO917629:WVR917629 G983165:J983165 JC983165:JF983165 SY983165:TB983165 ACU983165:ACX983165 AMQ983165:AMT983165 AWM983165:AWP983165 BGI983165:BGL983165 BQE983165:BQH983165 CAA983165:CAD983165 CJW983165:CJZ983165 CTS983165:CTV983165 DDO983165:DDR983165 DNK983165:DNN983165 DXG983165:DXJ983165 EHC983165:EHF983165 EQY983165:ERB983165 FAU983165:FAX983165 FKQ983165:FKT983165 FUM983165:FUP983165 GEI983165:GEL983165 GOE983165:GOH983165 GYA983165:GYD983165 HHW983165:HHZ983165 HRS983165:HRV983165 IBO983165:IBR983165 ILK983165:ILN983165 IVG983165:IVJ983165 JFC983165:JFF983165 JOY983165:JPB983165 JYU983165:JYX983165 KIQ983165:KIT983165 KSM983165:KSP983165 LCI983165:LCL983165 LME983165:LMH983165 LWA983165:LWD983165 MFW983165:MFZ983165 MPS983165:MPV983165 MZO983165:MZR983165 NJK983165:NJN983165 NTG983165:NTJ983165 ODC983165:ODF983165 OMY983165:ONB983165 OWU983165:OWX983165 PGQ983165:PGT983165 PQM983165:PQP983165 QAI983165:QAL983165 QKE983165:QKH983165 QUA983165:QUD983165 RDW983165:RDZ983165 RNS983165:RNV983165 RXO983165:RXR983165 SHK983165:SHN983165 SRG983165:SRJ983165 TBC983165:TBF983165 TKY983165:TLB983165 TUU983165:TUX983165 UEQ983165:UET983165 UOM983165:UOP983165 UYI983165:UYL983165 VIE983165:VIH983165 VSA983165:VSD983165 WBW983165:WBZ983165 WLS983165:WLV983165 WVO983165:WVR983165 G116:J117 JC116:JF117 SY116:TB117 ACU116:ACX117 AMQ116:AMT117 AWM116:AWP117 BGI116:BGL117 BQE116:BQH117 CAA116:CAD117 CJW116:CJZ117 CTS116:CTV117 DDO116:DDR117 DNK116:DNN117 DXG116:DXJ117 EHC116:EHF117 EQY116:ERB117 FAU116:FAX117 FKQ116:FKT117 FUM116:FUP117 GEI116:GEL117 GOE116:GOH117 GYA116:GYD117 HHW116:HHZ117 HRS116:HRV117 IBO116:IBR117 ILK116:ILN117 IVG116:IVJ117 JFC116:JFF117 JOY116:JPB117 JYU116:JYX117 KIQ116:KIT117 KSM116:KSP117 LCI116:LCL117 LME116:LMH117 LWA116:LWD117 MFW116:MFZ117 MPS116:MPV117 MZO116:MZR117 NJK116:NJN117 NTG116:NTJ117 ODC116:ODF117 OMY116:ONB117 OWU116:OWX117 PGQ116:PGT117 PQM116:PQP117 QAI116:QAL117 QKE116:QKH117 QUA116:QUD117 RDW116:RDZ117 RNS116:RNV117 RXO116:RXR117 SHK116:SHN117 SRG116:SRJ117 TBC116:TBF117 TKY116:TLB117 TUU116:TUX117 UEQ116:UET117 UOM116:UOP117 UYI116:UYL117 VIE116:VIH117 VSA116:VSD117 WBW116:WBZ117 WLS116:WLV117 WVO116:WVR117 G65652:J65653 JC65652:JF65653 SY65652:TB65653 ACU65652:ACX65653 AMQ65652:AMT65653 AWM65652:AWP65653 BGI65652:BGL65653 BQE65652:BQH65653 CAA65652:CAD65653 CJW65652:CJZ65653 CTS65652:CTV65653 DDO65652:DDR65653 DNK65652:DNN65653 DXG65652:DXJ65653 EHC65652:EHF65653 EQY65652:ERB65653 FAU65652:FAX65653 FKQ65652:FKT65653 FUM65652:FUP65653 GEI65652:GEL65653 GOE65652:GOH65653 GYA65652:GYD65653 HHW65652:HHZ65653 HRS65652:HRV65653 IBO65652:IBR65653 ILK65652:ILN65653 IVG65652:IVJ65653 JFC65652:JFF65653 JOY65652:JPB65653 JYU65652:JYX65653 KIQ65652:KIT65653 KSM65652:KSP65653 LCI65652:LCL65653 LME65652:LMH65653 LWA65652:LWD65653 MFW65652:MFZ65653 MPS65652:MPV65653 MZO65652:MZR65653 NJK65652:NJN65653 NTG65652:NTJ65653 ODC65652:ODF65653 OMY65652:ONB65653 OWU65652:OWX65653 PGQ65652:PGT65653 PQM65652:PQP65653 QAI65652:QAL65653 QKE65652:QKH65653 QUA65652:QUD65653 RDW65652:RDZ65653 RNS65652:RNV65653 RXO65652:RXR65653 SHK65652:SHN65653 SRG65652:SRJ65653 TBC65652:TBF65653 TKY65652:TLB65653 TUU65652:TUX65653 UEQ65652:UET65653 UOM65652:UOP65653 UYI65652:UYL65653 VIE65652:VIH65653 VSA65652:VSD65653 WBW65652:WBZ65653 WLS65652:WLV65653 WVO65652:WVR65653 G131188:J131189 JC131188:JF131189 SY131188:TB131189 ACU131188:ACX131189 AMQ131188:AMT131189 AWM131188:AWP131189 BGI131188:BGL131189 BQE131188:BQH131189 CAA131188:CAD131189 CJW131188:CJZ131189 CTS131188:CTV131189 DDO131188:DDR131189 DNK131188:DNN131189 DXG131188:DXJ131189 EHC131188:EHF131189 EQY131188:ERB131189 FAU131188:FAX131189 FKQ131188:FKT131189 FUM131188:FUP131189 GEI131188:GEL131189 GOE131188:GOH131189 GYA131188:GYD131189 HHW131188:HHZ131189 HRS131188:HRV131189 IBO131188:IBR131189 ILK131188:ILN131189 IVG131188:IVJ131189 JFC131188:JFF131189 JOY131188:JPB131189 JYU131188:JYX131189 KIQ131188:KIT131189 KSM131188:KSP131189 LCI131188:LCL131189 LME131188:LMH131189 LWA131188:LWD131189 MFW131188:MFZ131189 MPS131188:MPV131189 MZO131188:MZR131189 NJK131188:NJN131189 NTG131188:NTJ131189 ODC131188:ODF131189 OMY131188:ONB131189 OWU131188:OWX131189 PGQ131188:PGT131189 PQM131188:PQP131189 QAI131188:QAL131189 QKE131188:QKH131189 QUA131188:QUD131189 RDW131188:RDZ131189 RNS131188:RNV131189 RXO131188:RXR131189 SHK131188:SHN131189 SRG131188:SRJ131189 TBC131188:TBF131189 TKY131188:TLB131189 TUU131188:TUX131189 UEQ131188:UET131189 UOM131188:UOP131189 UYI131188:UYL131189 VIE131188:VIH131189 VSA131188:VSD131189 WBW131188:WBZ131189 WLS131188:WLV131189 WVO131188:WVR131189 G196724:J196725 JC196724:JF196725 SY196724:TB196725 ACU196724:ACX196725 AMQ196724:AMT196725 AWM196724:AWP196725 BGI196724:BGL196725 BQE196724:BQH196725 CAA196724:CAD196725 CJW196724:CJZ196725 CTS196724:CTV196725 DDO196724:DDR196725 DNK196724:DNN196725 DXG196724:DXJ196725 EHC196724:EHF196725 EQY196724:ERB196725 FAU196724:FAX196725 FKQ196724:FKT196725 FUM196724:FUP196725 GEI196724:GEL196725 GOE196724:GOH196725 GYA196724:GYD196725 HHW196724:HHZ196725 HRS196724:HRV196725 IBO196724:IBR196725 ILK196724:ILN196725 IVG196724:IVJ196725 JFC196724:JFF196725 JOY196724:JPB196725 JYU196724:JYX196725 KIQ196724:KIT196725 KSM196724:KSP196725 LCI196724:LCL196725 LME196724:LMH196725 LWA196724:LWD196725 MFW196724:MFZ196725 MPS196724:MPV196725 MZO196724:MZR196725 NJK196724:NJN196725 NTG196724:NTJ196725 ODC196724:ODF196725 OMY196724:ONB196725 OWU196724:OWX196725 PGQ196724:PGT196725 PQM196724:PQP196725 QAI196724:QAL196725 QKE196724:QKH196725 QUA196724:QUD196725 RDW196724:RDZ196725 RNS196724:RNV196725 RXO196724:RXR196725 SHK196724:SHN196725 SRG196724:SRJ196725 TBC196724:TBF196725 TKY196724:TLB196725 TUU196724:TUX196725 UEQ196724:UET196725 UOM196724:UOP196725 UYI196724:UYL196725 VIE196724:VIH196725 VSA196724:VSD196725 WBW196724:WBZ196725 WLS196724:WLV196725 WVO196724:WVR196725 G262260:J262261 JC262260:JF262261 SY262260:TB262261 ACU262260:ACX262261 AMQ262260:AMT262261 AWM262260:AWP262261 BGI262260:BGL262261 BQE262260:BQH262261 CAA262260:CAD262261 CJW262260:CJZ262261 CTS262260:CTV262261 DDO262260:DDR262261 DNK262260:DNN262261 DXG262260:DXJ262261 EHC262260:EHF262261 EQY262260:ERB262261 FAU262260:FAX262261 FKQ262260:FKT262261 FUM262260:FUP262261 GEI262260:GEL262261 GOE262260:GOH262261 GYA262260:GYD262261 HHW262260:HHZ262261 HRS262260:HRV262261 IBO262260:IBR262261 ILK262260:ILN262261 IVG262260:IVJ262261 JFC262260:JFF262261 JOY262260:JPB262261 JYU262260:JYX262261 KIQ262260:KIT262261 KSM262260:KSP262261 LCI262260:LCL262261 LME262260:LMH262261 LWA262260:LWD262261 MFW262260:MFZ262261 MPS262260:MPV262261 MZO262260:MZR262261 NJK262260:NJN262261 NTG262260:NTJ262261 ODC262260:ODF262261 OMY262260:ONB262261 OWU262260:OWX262261 PGQ262260:PGT262261 PQM262260:PQP262261 QAI262260:QAL262261 QKE262260:QKH262261 QUA262260:QUD262261 RDW262260:RDZ262261 RNS262260:RNV262261 RXO262260:RXR262261 SHK262260:SHN262261 SRG262260:SRJ262261 TBC262260:TBF262261 TKY262260:TLB262261 TUU262260:TUX262261 UEQ262260:UET262261 UOM262260:UOP262261 UYI262260:UYL262261 VIE262260:VIH262261 VSA262260:VSD262261 WBW262260:WBZ262261 WLS262260:WLV262261 WVO262260:WVR262261 G327796:J327797 JC327796:JF327797 SY327796:TB327797 ACU327796:ACX327797 AMQ327796:AMT327797 AWM327796:AWP327797 BGI327796:BGL327797 BQE327796:BQH327797 CAA327796:CAD327797 CJW327796:CJZ327797 CTS327796:CTV327797 DDO327796:DDR327797 DNK327796:DNN327797 DXG327796:DXJ327797 EHC327796:EHF327797 EQY327796:ERB327797 FAU327796:FAX327797 FKQ327796:FKT327797 FUM327796:FUP327797 GEI327796:GEL327797 GOE327796:GOH327797 GYA327796:GYD327797 HHW327796:HHZ327797 HRS327796:HRV327797 IBO327796:IBR327797 ILK327796:ILN327797 IVG327796:IVJ327797 JFC327796:JFF327797 JOY327796:JPB327797 JYU327796:JYX327797 KIQ327796:KIT327797 KSM327796:KSP327797 LCI327796:LCL327797 LME327796:LMH327797 LWA327796:LWD327797 MFW327796:MFZ327797 MPS327796:MPV327797 MZO327796:MZR327797 NJK327796:NJN327797 NTG327796:NTJ327797 ODC327796:ODF327797 OMY327796:ONB327797 OWU327796:OWX327797 PGQ327796:PGT327797 PQM327796:PQP327797 QAI327796:QAL327797 QKE327796:QKH327797 QUA327796:QUD327797 RDW327796:RDZ327797 RNS327796:RNV327797 RXO327796:RXR327797 SHK327796:SHN327797 SRG327796:SRJ327797 TBC327796:TBF327797 TKY327796:TLB327797 TUU327796:TUX327797 UEQ327796:UET327797 UOM327796:UOP327797 UYI327796:UYL327797 VIE327796:VIH327797 VSA327796:VSD327797 WBW327796:WBZ327797 WLS327796:WLV327797 WVO327796:WVR327797 G393332:J393333 JC393332:JF393333 SY393332:TB393333 ACU393332:ACX393333 AMQ393332:AMT393333 AWM393332:AWP393333 BGI393332:BGL393333 BQE393332:BQH393333 CAA393332:CAD393333 CJW393332:CJZ393333 CTS393332:CTV393333 DDO393332:DDR393333 DNK393332:DNN393333 DXG393332:DXJ393333 EHC393332:EHF393333 EQY393332:ERB393333 FAU393332:FAX393333 FKQ393332:FKT393333 FUM393332:FUP393333 GEI393332:GEL393333 GOE393332:GOH393333 GYA393332:GYD393333 HHW393332:HHZ393333 HRS393332:HRV393333 IBO393332:IBR393333 ILK393332:ILN393333 IVG393332:IVJ393333 JFC393332:JFF393333 JOY393332:JPB393333 JYU393332:JYX393333 KIQ393332:KIT393333 KSM393332:KSP393333 LCI393332:LCL393333 LME393332:LMH393333 LWA393332:LWD393333 MFW393332:MFZ393333 MPS393332:MPV393333 MZO393332:MZR393333 NJK393332:NJN393333 NTG393332:NTJ393333 ODC393332:ODF393333 OMY393332:ONB393333 OWU393332:OWX393333 PGQ393332:PGT393333 PQM393332:PQP393333 QAI393332:QAL393333 QKE393332:QKH393333 QUA393332:QUD393333 RDW393332:RDZ393333 RNS393332:RNV393333 RXO393332:RXR393333 SHK393332:SHN393333 SRG393332:SRJ393333 TBC393332:TBF393333 TKY393332:TLB393333 TUU393332:TUX393333 UEQ393332:UET393333 UOM393332:UOP393333 UYI393332:UYL393333 VIE393332:VIH393333 VSA393332:VSD393333 WBW393332:WBZ393333 WLS393332:WLV393333 WVO393332:WVR393333 G458868:J458869 JC458868:JF458869 SY458868:TB458869 ACU458868:ACX458869 AMQ458868:AMT458869 AWM458868:AWP458869 BGI458868:BGL458869 BQE458868:BQH458869 CAA458868:CAD458869 CJW458868:CJZ458869 CTS458868:CTV458869 DDO458868:DDR458869 DNK458868:DNN458869 DXG458868:DXJ458869 EHC458868:EHF458869 EQY458868:ERB458869 FAU458868:FAX458869 FKQ458868:FKT458869 FUM458868:FUP458869 GEI458868:GEL458869 GOE458868:GOH458869 GYA458868:GYD458869 HHW458868:HHZ458869 HRS458868:HRV458869 IBO458868:IBR458869 ILK458868:ILN458869 IVG458868:IVJ458869 JFC458868:JFF458869 JOY458868:JPB458869 JYU458868:JYX458869 KIQ458868:KIT458869 KSM458868:KSP458869 LCI458868:LCL458869 LME458868:LMH458869 LWA458868:LWD458869 MFW458868:MFZ458869 MPS458868:MPV458869 MZO458868:MZR458869 NJK458868:NJN458869 NTG458868:NTJ458869 ODC458868:ODF458869 OMY458868:ONB458869 OWU458868:OWX458869 PGQ458868:PGT458869 PQM458868:PQP458869 QAI458868:QAL458869 QKE458868:QKH458869 QUA458868:QUD458869 RDW458868:RDZ458869 RNS458868:RNV458869 RXO458868:RXR458869 SHK458868:SHN458869 SRG458868:SRJ458869 TBC458868:TBF458869 TKY458868:TLB458869 TUU458868:TUX458869 UEQ458868:UET458869 UOM458868:UOP458869 UYI458868:UYL458869 VIE458868:VIH458869 VSA458868:VSD458869 WBW458868:WBZ458869 WLS458868:WLV458869 WVO458868:WVR458869 G524404:J524405 JC524404:JF524405 SY524404:TB524405 ACU524404:ACX524405 AMQ524404:AMT524405 AWM524404:AWP524405 BGI524404:BGL524405 BQE524404:BQH524405 CAA524404:CAD524405 CJW524404:CJZ524405 CTS524404:CTV524405 DDO524404:DDR524405 DNK524404:DNN524405 DXG524404:DXJ524405 EHC524404:EHF524405 EQY524404:ERB524405 FAU524404:FAX524405 FKQ524404:FKT524405 FUM524404:FUP524405 GEI524404:GEL524405 GOE524404:GOH524405 GYA524404:GYD524405 HHW524404:HHZ524405 HRS524404:HRV524405 IBO524404:IBR524405 ILK524404:ILN524405 IVG524404:IVJ524405 JFC524404:JFF524405 JOY524404:JPB524405 JYU524404:JYX524405 KIQ524404:KIT524405 KSM524404:KSP524405 LCI524404:LCL524405 LME524404:LMH524405 LWA524404:LWD524405 MFW524404:MFZ524405 MPS524404:MPV524405 MZO524404:MZR524405 NJK524404:NJN524405 NTG524404:NTJ524405 ODC524404:ODF524405 OMY524404:ONB524405 OWU524404:OWX524405 PGQ524404:PGT524405 PQM524404:PQP524405 QAI524404:QAL524405 QKE524404:QKH524405 QUA524404:QUD524405 RDW524404:RDZ524405 RNS524404:RNV524405 RXO524404:RXR524405 SHK524404:SHN524405 SRG524404:SRJ524405 TBC524404:TBF524405 TKY524404:TLB524405 TUU524404:TUX524405 UEQ524404:UET524405 UOM524404:UOP524405 UYI524404:UYL524405 VIE524404:VIH524405 VSA524404:VSD524405 WBW524404:WBZ524405 WLS524404:WLV524405 WVO524404:WVR524405 G589940:J589941 JC589940:JF589941 SY589940:TB589941 ACU589940:ACX589941 AMQ589940:AMT589941 AWM589940:AWP589941 BGI589940:BGL589941 BQE589940:BQH589941 CAA589940:CAD589941 CJW589940:CJZ589941 CTS589940:CTV589941 DDO589940:DDR589941 DNK589940:DNN589941 DXG589940:DXJ589941 EHC589940:EHF589941 EQY589940:ERB589941 FAU589940:FAX589941 FKQ589940:FKT589941 FUM589940:FUP589941 GEI589940:GEL589941 GOE589940:GOH589941 GYA589940:GYD589941 HHW589940:HHZ589941 HRS589940:HRV589941 IBO589940:IBR589941 ILK589940:ILN589941 IVG589940:IVJ589941 JFC589940:JFF589941 JOY589940:JPB589941 JYU589940:JYX589941 KIQ589940:KIT589941 KSM589940:KSP589941 LCI589940:LCL589941 LME589940:LMH589941 LWA589940:LWD589941 MFW589940:MFZ589941 MPS589940:MPV589941 MZO589940:MZR589941 NJK589940:NJN589941 NTG589940:NTJ589941 ODC589940:ODF589941 OMY589940:ONB589941 OWU589940:OWX589941 PGQ589940:PGT589941 PQM589940:PQP589941 QAI589940:QAL589941 QKE589940:QKH589941 QUA589940:QUD589941 RDW589940:RDZ589941 RNS589940:RNV589941 RXO589940:RXR589941 SHK589940:SHN589941 SRG589940:SRJ589941 TBC589940:TBF589941 TKY589940:TLB589941 TUU589940:TUX589941 UEQ589940:UET589941 UOM589940:UOP589941 UYI589940:UYL589941 VIE589940:VIH589941 VSA589940:VSD589941 WBW589940:WBZ589941 WLS589940:WLV589941 WVO589940:WVR589941 G655476:J655477 JC655476:JF655477 SY655476:TB655477 ACU655476:ACX655477 AMQ655476:AMT655477 AWM655476:AWP655477 BGI655476:BGL655477 BQE655476:BQH655477 CAA655476:CAD655477 CJW655476:CJZ655477 CTS655476:CTV655477 DDO655476:DDR655477 DNK655476:DNN655477 DXG655476:DXJ655477 EHC655476:EHF655477 EQY655476:ERB655477 FAU655476:FAX655477 FKQ655476:FKT655477 FUM655476:FUP655477 GEI655476:GEL655477 GOE655476:GOH655477 GYA655476:GYD655477 HHW655476:HHZ655477 HRS655476:HRV655477 IBO655476:IBR655477 ILK655476:ILN655477 IVG655476:IVJ655477 JFC655476:JFF655477 JOY655476:JPB655477 JYU655476:JYX655477 KIQ655476:KIT655477 KSM655476:KSP655477 LCI655476:LCL655477 LME655476:LMH655477 LWA655476:LWD655477 MFW655476:MFZ655477 MPS655476:MPV655477 MZO655476:MZR655477 NJK655476:NJN655477 NTG655476:NTJ655477 ODC655476:ODF655477 OMY655476:ONB655477 OWU655476:OWX655477 PGQ655476:PGT655477 PQM655476:PQP655477 QAI655476:QAL655477 QKE655476:QKH655477 QUA655476:QUD655477 RDW655476:RDZ655477 RNS655476:RNV655477 RXO655476:RXR655477 SHK655476:SHN655477 SRG655476:SRJ655477 TBC655476:TBF655477 TKY655476:TLB655477 TUU655476:TUX655477 UEQ655476:UET655477 UOM655476:UOP655477 UYI655476:UYL655477 VIE655476:VIH655477 VSA655476:VSD655477 WBW655476:WBZ655477 WLS655476:WLV655477 WVO655476:WVR655477 G721012:J721013 JC721012:JF721013 SY721012:TB721013 ACU721012:ACX721013 AMQ721012:AMT721013 AWM721012:AWP721013 BGI721012:BGL721013 BQE721012:BQH721013 CAA721012:CAD721013 CJW721012:CJZ721013 CTS721012:CTV721013 DDO721012:DDR721013 DNK721012:DNN721013 DXG721012:DXJ721013 EHC721012:EHF721013 EQY721012:ERB721013 FAU721012:FAX721013 FKQ721012:FKT721013 FUM721012:FUP721013 GEI721012:GEL721013 GOE721012:GOH721013 GYA721012:GYD721013 HHW721012:HHZ721013 HRS721012:HRV721013 IBO721012:IBR721013 ILK721012:ILN721013 IVG721012:IVJ721013 JFC721012:JFF721013 JOY721012:JPB721013 JYU721012:JYX721013 KIQ721012:KIT721013 KSM721012:KSP721013 LCI721012:LCL721013 LME721012:LMH721013 LWA721012:LWD721013 MFW721012:MFZ721013 MPS721012:MPV721013 MZO721012:MZR721013 NJK721012:NJN721013 NTG721012:NTJ721013 ODC721012:ODF721013 OMY721012:ONB721013 OWU721012:OWX721013 PGQ721012:PGT721013 PQM721012:PQP721013 QAI721012:QAL721013 QKE721012:QKH721013 QUA721012:QUD721013 RDW721012:RDZ721013 RNS721012:RNV721013 RXO721012:RXR721013 SHK721012:SHN721013 SRG721012:SRJ721013 TBC721012:TBF721013 TKY721012:TLB721013 TUU721012:TUX721013 UEQ721012:UET721013 UOM721012:UOP721013 UYI721012:UYL721013 VIE721012:VIH721013 VSA721012:VSD721013 WBW721012:WBZ721013 WLS721012:WLV721013 WVO721012:WVR721013 G786548:J786549 JC786548:JF786549 SY786548:TB786549 ACU786548:ACX786549 AMQ786548:AMT786549 AWM786548:AWP786549 BGI786548:BGL786549 BQE786548:BQH786549 CAA786548:CAD786549 CJW786548:CJZ786549 CTS786548:CTV786549 DDO786548:DDR786549 DNK786548:DNN786549 DXG786548:DXJ786549 EHC786548:EHF786549 EQY786548:ERB786549 FAU786548:FAX786549 FKQ786548:FKT786549 FUM786548:FUP786549 GEI786548:GEL786549 GOE786548:GOH786549 GYA786548:GYD786549 HHW786548:HHZ786549 HRS786548:HRV786549 IBO786548:IBR786549 ILK786548:ILN786549 IVG786548:IVJ786549 JFC786548:JFF786549 JOY786548:JPB786549 JYU786548:JYX786549 KIQ786548:KIT786549 KSM786548:KSP786549 LCI786548:LCL786549 LME786548:LMH786549 LWA786548:LWD786549 MFW786548:MFZ786549 MPS786548:MPV786549 MZO786548:MZR786549 NJK786548:NJN786549 NTG786548:NTJ786549 ODC786548:ODF786549 OMY786548:ONB786549 OWU786548:OWX786549 PGQ786548:PGT786549 PQM786548:PQP786549 QAI786548:QAL786549 QKE786548:QKH786549 QUA786548:QUD786549 RDW786548:RDZ786549 RNS786548:RNV786549 RXO786548:RXR786549 SHK786548:SHN786549 SRG786548:SRJ786549 TBC786548:TBF786549 TKY786548:TLB786549 TUU786548:TUX786549 UEQ786548:UET786549 UOM786548:UOP786549 UYI786548:UYL786549 VIE786548:VIH786549 VSA786548:VSD786549 WBW786548:WBZ786549 WLS786548:WLV786549 WVO786548:WVR786549 G852084:J852085 JC852084:JF852085 SY852084:TB852085 ACU852084:ACX852085 AMQ852084:AMT852085 AWM852084:AWP852085 BGI852084:BGL852085 BQE852084:BQH852085 CAA852084:CAD852085 CJW852084:CJZ852085 CTS852084:CTV852085 DDO852084:DDR852085 DNK852084:DNN852085 DXG852084:DXJ852085 EHC852084:EHF852085 EQY852084:ERB852085 FAU852084:FAX852085 FKQ852084:FKT852085 FUM852084:FUP852085 GEI852084:GEL852085 GOE852084:GOH852085 GYA852084:GYD852085 HHW852084:HHZ852085 HRS852084:HRV852085 IBO852084:IBR852085 ILK852084:ILN852085 IVG852084:IVJ852085 JFC852084:JFF852085 JOY852084:JPB852085 JYU852084:JYX852085 KIQ852084:KIT852085 KSM852084:KSP852085 LCI852084:LCL852085 LME852084:LMH852085 LWA852084:LWD852085 MFW852084:MFZ852085 MPS852084:MPV852085 MZO852084:MZR852085 NJK852084:NJN852085 NTG852084:NTJ852085 ODC852084:ODF852085 OMY852084:ONB852085 OWU852084:OWX852085 PGQ852084:PGT852085 PQM852084:PQP852085 QAI852084:QAL852085 QKE852084:QKH852085 QUA852084:QUD852085 RDW852084:RDZ852085 RNS852084:RNV852085 RXO852084:RXR852085 SHK852084:SHN852085 SRG852084:SRJ852085 TBC852084:TBF852085 TKY852084:TLB852085 TUU852084:TUX852085 UEQ852084:UET852085 UOM852084:UOP852085 UYI852084:UYL852085 VIE852084:VIH852085 VSA852084:VSD852085 WBW852084:WBZ852085 WLS852084:WLV852085 WVO852084:WVR852085 G917620:J917621 JC917620:JF917621 SY917620:TB917621 ACU917620:ACX917621 AMQ917620:AMT917621 AWM917620:AWP917621 BGI917620:BGL917621 BQE917620:BQH917621 CAA917620:CAD917621 CJW917620:CJZ917621 CTS917620:CTV917621 DDO917620:DDR917621 DNK917620:DNN917621 DXG917620:DXJ917621 EHC917620:EHF917621 EQY917620:ERB917621 FAU917620:FAX917621 FKQ917620:FKT917621 FUM917620:FUP917621 GEI917620:GEL917621 GOE917620:GOH917621 GYA917620:GYD917621 HHW917620:HHZ917621 HRS917620:HRV917621 IBO917620:IBR917621 ILK917620:ILN917621 IVG917620:IVJ917621 JFC917620:JFF917621 JOY917620:JPB917621 JYU917620:JYX917621 KIQ917620:KIT917621 KSM917620:KSP917621 LCI917620:LCL917621 LME917620:LMH917621 LWA917620:LWD917621 MFW917620:MFZ917621 MPS917620:MPV917621 MZO917620:MZR917621 NJK917620:NJN917621 NTG917620:NTJ917621 ODC917620:ODF917621 OMY917620:ONB917621 OWU917620:OWX917621 PGQ917620:PGT917621 PQM917620:PQP917621 QAI917620:QAL917621 QKE917620:QKH917621 QUA917620:QUD917621 RDW917620:RDZ917621 RNS917620:RNV917621 RXO917620:RXR917621 SHK917620:SHN917621 SRG917620:SRJ917621 TBC917620:TBF917621 TKY917620:TLB917621 TUU917620:TUX917621 UEQ917620:UET917621 UOM917620:UOP917621 UYI917620:UYL917621 VIE917620:VIH917621 VSA917620:VSD917621 WBW917620:WBZ917621 WLS917620:WLV917621 WVO917620:WVR917621 G983156:J983157 JC983156:JF983157 SY983156:TB983157 ACU983156:ACX983157 AMQ983156:AMT983157 AWM983156:AWP983157 BGI983156:BGL983157 BQE983156:BQH983157 CAA983156:CAD983157 CJW983156:CJZ983157 CTS983156:CTV983157 DDO983156:DDR983157 DNK983156:DNN983157 DXG983156:DXJ983157 EHC983156:EHF983157 EQY983156:ERB983157 FAU983156:FAX983157 FKQ983156:FKT983157 FUM983156:FUP983157 GEI983156:GEL983157 GOE983156:GOH983157 GYA983156:GYD983157 HHW983156:HHZ983157 HRS983156:HRV983157 IBO983156:IBR983157 ILK983156:ILN983157 IVG983156:IVJ983157 JFC983156:JFF983157 JOY983156:JPB983157 JYU983156:JYX983157 KIQ983156:KIT983157 KSM983156:KSP983157 LCI983156:LCL983157 LME983156:LMH983157 LWA983156:LWD983157 MFW983156:MFZ983157 MPS983156:MPV983157 MZO983156:MZR983157 NJK983156:NJN983157 NTG983156:NTJ983157 ODC983156:ODF983157 OMY983156:ONB983157 OWU983156:OWX983157 PGQ983156:PGT983157 PQM983156:PQP983157 QAI983156:QAL983157 QKE983156:QKH983157 QUA983156:QUD983157 RDW983156:RDZ983157 RNS983156:RNV983157 RXO983156:RXR983157 SHK983156:SHN983157 SRG983156:SRJ983157 TBC983156:TBF983157 TKY983156:TLB983157 TUU983156:TUX983157 UEQ983156:UET983157 UOM983156:UOP983157 UYI983156:UYL983157 VIE983156:VIH983157 VSA983156:VSD983157 WBW983156:WBZ983157 WLS983156:WLV983157 WVO983156:WVR98315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106:J106 JC106:JF106 SY106:TB106 ACU106:ACX106 AMQ106:AMT106 AWM106:AWP106 BGI106:BGL106 BQE106:BQH106 CAA106:CAD106 CJW106:CJZ106 CTS106:CTV106 DDO106:DDR106 DNK106:DNN106 DXG106:DXJ106 EHC106:EHF106 EQY106:ERB106 FAU106:FAX106 FKQ106:FKT106 FUM106:FUP106 GEI106:GEL106 GOE106:GOH106 GYA106:GYD106 HHW106:HHZ106 HRS106:HRV106 IBO106:IBR106 ILK106:ILN106 IVG106:IVJ106 JFC106:JFF106 JOY106:JPB106 JYU106:JYX106 KIQ106:KIT106 KSM106:KSP106 LCI106:LCL106 LME106:LMH106 LWA106:LWD106 MFW106:MFZ106 MPS106:MPV106 MZO106:MZR106 NJK106:NJN106 NTG106:NTJ106 ODC106:ODF106 OMY106:ONB106 OWU106:OWX106 PGQ106:PGT106 PQM106:PQP106 QAI106:QAL106 QKE106:QKH106 QUA106:QUD106 RDW106:RDZ106 RNS106:RNV106 RXO106:RXR106 SHK106:SHN106 SRG106:SRJ106 TBC106:TBF106 TKY106:TLB106 TUU106:TUX106 UEQ106:UET106 UOM106:UOP106 UYI106:UYL106 VIE106:VIH106 VSA106:VSD106 WBW106:WBZ106 WLS106:WLV106 WVO106:WVR106 G65642:J65642 JC65642:JF65642 SY65642:TB65642 ACU65642:ACX65642 AMQ65642:AMT65642 AWM65642:AWP65642 BGI65642:BGL65642 BQE65642:BQH65642 CAA65642:CAD65642 CJW65642:CJZ65642 CTS65642:CTV65642 DDO65642:DDR65642 DNK65642:DNN65642 DXG65642:DXJ65642 EHC65642:EHF65642 EQY65642:ERB65642 FAU65642:FAX65642 FKQ65642:FKT65642 FUM65642:FUP65642 GEI65642:GEL65642 GOE65642:GOH65642 GYA65642:GYD65642 HHW65642:HHZ65642 HRS65642:HRV65642 IBO65642:IBR65642 ILK65642:ILN65642 IVG65642:IVJ65642 JFC65642:JFF65642 JOY65642:JPB65642 JYU65642:JYX65642 KIQ65642:KIT65642 KSM65642:KSP65642 LCI65642:LCL65642 LME65642:LMH65642 LWA65642:LWD65642 MFW65642:MFZ65642 MPS65642:MPV65642 MZO65642:MZR65642 NJK65642:NJN65642 NTG65642:NTJ65642 ODC65642:ODF65642 OMY65642:ONB65642 OWU65642:OWX65642 PGQ65642:PGT65642 PQM65642:PQP65642 QAI65642:QAL65642 QKE65642:QKH65642 QUA65642:QUD65642 RDW65642:RDZ65642 RNS65642:RNV65642 RXO65642:RXR65642 SHK65642:SHN65642 SRG65642:SRJ65642 TBC65642:TBF65642 TKY65642:TLB65642 TUU65642:TUX65642 UEQ65642:UET65642 UOM65642:UOP65642 UYI65642:UYL65642 VIE65642:VIH65642 VSA65642:VSD65642 WBW65642:WBZ65642 WLS65642:WLV65642 WVO65642:WVR65642 G131178:J131178 JC131178:JF131178 SY131178:TB131178 ACU131178:ACX131178 AMQ131178:AMT131178 AWM131178:AWP131178 BGI131178:BGL131178 BQE131178:BQH131178 CAA131178:CAD131178 CJW131178:CJZ131178 CTS131178:CTV131178 DDO131178:DDR131178 DNK131178:DNN131178 DXG131178:DXJ131178 EHC131178:EHF131178 EQY131178:ERB131178 FAU131178:FAX131178 FKQ131178:FKT131178 FUM131178:FUP131178 GEI131178:GEL131178 GOE131178:GOH131178 GYA131178:GYD131178 HHW131178:HHZ131178 HRS131178:HRV131178 IBO131178:IBR131178 ILK131178:ILN131178 IVG131178:IVJ131178 JFC131178:JFF131178 JOY131178:JPB131178 JYU131178:JYX131178 KIQ131178:KIT131178 KSM131178:KSP131178 LCI131178:LCL131178 LME131178:LMH131178 LWA131178:LWD131178 MFW131178:MFZ131178 MPS131178:MPV131178 MZO131178:MZR131178 NJK131178:NJN131178 NTG131178:NTJ131178 ODC131178:ODF131178 OMY131178:ONB131178 OWU131178:OWX131178 PGQ131178:PGT131178 PQM131178:PQP131178 QAI131178:QAL131178 QKE131178:QKH131178 QUA131178:QUD131178 RDW131178:RDZ131178 RNS131178:RNV131178 RXO131178:RXR131178 SHK131178:SHN131178 SRG131178:SRJ131178 TBC131178:TBF131178 TKY131178:TLB131178 TUU131178:TUX131178 UEQ131178:UET131178 UOM131178:UOP131178 UYI131178:UYL131178 VIE131178:VIH131178 VSA131178:VSD131178 WBW131178:WBZ131178 WLS131178:WLV131178 WVO131178:WVR131178 G196714:J196714 JC196714:JF196714 SY196714:TB196714 ACU196714:ACX196714 AMQ196714:AMT196714 AWM196714:AWP196714 BGI196714:BGL196714 BQE196714:BQH196714 CAA196714:CAD196714 CJW196714:CJZ196714 CTS196714:CTV196714 DDO196714:DDR196714 DNK196714:DNN196714 DXG196714:DXJ196714 EHC196714:EHF196714 EQY196714:ERB196714 FAU196714:FAX196714 FKQ196714:FKT196714 FUM196714:FUP196714 GEI196714:GEL196714 GOE196714:GOH196714 GYA196714:GYD196714 HHW196714:HHZ196714 HRS196714:HRV196714 IBO196714:IBR196714 ILK196714:ILN196714 IVG196714:IVJ196714 JFC196714:JFF196714 JOY196714:JPB196714 JYU196714:JYX196714 KIQ196714:KIT196714 KSM196714:KSP196714 LCI196714:LCL196714 LME196714:LMH196714 LWA196714:LWD196714 MFW196714:MFZ196714 MPS196714:MPV196714 MZO196714:MZR196714 NJK196714:NJN196714 NTG196714:NTJ196714 ODC196714:ODF196714 OMY196714:ONB196714 OWU196714:OWX196714 PGQ196714:PGT196714 PQM196714:PQP196714 QAI196714:QAL196714 QKE196714:QKH196714 QUA196714:QUD196714 RDW196714:RDZ196714 RNS196714:RNV196714 RXO196714:RXR196714 SHK196714:SHN196714 SRG196714:SRJ196714 TBC196714:TBF196714 TKY196714:TLB196714 TUU196714:TUX196714 UEQ196714:UET196714 UOM196714:UOP196714 UYI196714:UYL196714 VIE196714:VIH196714 VSA196714:VSD196714 WBW196714:WBZ196714 WLS196714:WLV196714 WVO196714:WVR196714 G262250:J262250 JC262250:JF262250 SY262250:TB262250 ACU262250:ACX262250 AMQ262250:AMT262250 AWM262250:AWP262250 BGI262250:BGL262250 BQE262250:BQH262250 CAA262250:CAD262250 CJW262250:CJZ262250 CTS262250:CTV262250 DDO262250:DDR262250 DNK262250:DNN262250 DXG262250:DXJ262250 EHC262250:EHF262250 EQY262250:ERB262250 FAU262250:FAX262250 FKQ262250:FKT262250 FUM262250:FUP262250 GEI262250:GEL262250 GOE262250:GOH262250 GYA262250:GYD262250 HHW262250:HHZ262250 HRS262250:HRV262250 IBO262250:IBR262250 ILK262250:ILN262250 IVG262250:IVJ262250 JFC262250:JFF262250 JOY262250:JPB262250 JYU262250:JYX262250 KIQ262250:KIT262250 KSM262250:KSP262250 LCI262250:LCL262250 LME262250:LMH262250 LWA262250:LWD262250 MFW262250:MFZ262250 MPS262250:MPV262250 MZO262250:MZR262250 NJK262250:NJN262250 NTG262250:NTJ262250 ODC262250:ODF262250 OMY262250:ONB262250 OWU262250:OWX262250 PGQ262250:PGT262250 PQM262250:PQP262250 QAI262250:QAL262250 QKE262250:QKH262250 QUA262250:QUD262250 RDW262250:RDZ262250 RNS262250:RNV262250 RXO262250:RXR262250 SHK262250:SHN262250 SRG262250:SRJ262250 TBC262250:TBF262250 TKY262250:TLB262250 TUU262250:TUX262250 UEQ262250:UET262250 UOM262250:UOP262250 UYI262250:UYL262250 VIE262250:VIH262250 VSA262250:VSD262250 WBW262250:WBZ262250 WLS262250:WLV262250 WVO262250:WVR262250 G327786:J327786 JC327786:JF327786 SY327786:TB327786 ACU327786:ACX327786 AMQ327786:AMT327786 AWM327786:AWP327786 BGI327786:BGL327786 BQE327786:BQH327786 CAA327786:CAD327786 CJW327786:CJZ327786 CTS327786:CTV327786 DDO327786:DDR327786 DNK327786:DNN327786 DXG327786:DXJ327786 EHC327786:EHF327786 EQY327786:ERB327786 FAU327786:FAX327786 FKQ327786:FKT327786 FUM327786:FUP327786 GEI327786:GEL327786 GOE327786:GOH327786 GYA327786:GYD327786 HHW327786:HHZ327786 HRS327786:HRV327786 IBO327786:IBR327786 ILK327786:ILN327786 IVG327786:IVJ327786 JFC327786:JFF327786 JOY327786:JPB327786 JYU327786:JYX327786 KIQ327786:KIT327786 KSM327786:KSP327786 LCI327786:LCL327786 LME327786:LMH327786 LWA327786:LWD327786 MFW327786:MFZ327786 MPS327786:MPV327786 MZO327786:MZR327786 NJK327786:NJN327786 NTG327786:NTJ327786 ODC327786:ODF327786 OMY327786:ONB327786 OWU327786:OWX327786 PGQ327786:PGT327786 PQM327786:PQP327786 QAI327786:QAL327786 QKE327786:QKH327786 QUA327786:QUD327786 RDW327786:RDZ327786 RNS327786:RNV327786 RXO327786:RXR327786 SHK327786:SHN327786 SRG327786:SRJ327786 TBC327786:TBF327786 TKY327786:TLB327786 TUU327786:TUX327786 UEQ327786:UET327786 UOM327786:UOP327786 UYI327786:UYL327786 VIE327786:VIH327786 VSA327786:VSD327786 WBW327786:WBZ327786 WLS327786:WLV327786 WVO327786:WVR327786 G393322:J393322 JC393322:JF393322 SY393322:TB393322 ACU393322:ACX393322 AMQ393322:AMT393322 AWM393322:AWP393322 BGI393322:BGL393322 BQE393322:BQH393322 CAA393322:CAD393322 CJW393322:CJZ393322 CTS393322:CTV393322 DDO393322:DDR393322 DNK393322:DNN393322 DXG393322:DXJ393322 EHC393322:EHF393322 EQY393322:ERB393322 FAU393322:FAX393322 FKQ393322:FKT393322 FUM393322:FUP393322 GEI393322:GEL393322 GOE393322:GOH393322 GYA393322:GYD393322 HHW393322:HHZ393322 HRS393322:HRV393322 IBO393322:IBR393322 ILK393322:ILN393322 IVG393322:IVJ393322 JFC393322:JFF393322 JOY393322:JPB393322 JYU393322:JYX393322 KIQ393322:KIT393322 KSM393322:KSP393322 LCI393322:LCL393322 LME393322:LMH393322 LWA393322:LWD393322 MFW393322:MFZ393322 MPS393322:MPV393322 MZO393322:MZR393322 NJK393322:NJN393322 NTG393322:NTJ393322 ODC393322:ODF393322 OMY393322:ONB393322 OWU393322:OWX393322 PGQ393322:PGT393322 PQM393322:PQP393322 QAI393322:QAL393322 QKE393322:QKH393322 QUA393322:QUD393322 RDW393322:RDZ393322 RNS393322:RNV393322 RXO393322:RXR393322 SHK393322:SHN393322 SRG393322:SRJ393322 TBC393322:TBF393322 TKY393322:TLB393322 TUU393322:TUX393322 UEQ393322:UET393322 UOM393322:UOP393322 UYI393322:UYL393322 VIE393322:VIH393322 VSA393322:VSD393322 WBW393322:WBZ393322 WLS393322:WLV393322 WVO393322:WVR393322 G458858:J458858 JC458858:JF458858 SY458858:TB458858 ACU458858:ACX458858 AMQ458858:AMT458858 AWM458858:AWP458858 BGI458858:BGL458858 BQE458858:BQH458858 CAA458858:CAD458858 CJW458858:CJZ458858 CTS458858:CTV458858 DDO458858:DDR458858 DNK458858:DNN458858 DXG458858:DXJ458858 EHC458858:EHF458858 EQY458858:ERB458858 FAU458858:FAX458858 FKQ458858:FKT458858 FUM458858:FUP458858 GEI458858:GEL458858 GOE458858:GOH458858 GYA458858:GYD458858 HHW458858:HHZ458858 HRS458858:HRV458858 IBO458858:IBR458858 ILK458858:ILN458858 IVG458858:IVJ458858 JFC458858:JFF458858 JOY458858:JPB458858 JYU458858:JYX458858 KIQ458858:KIT458858 KSM458858:KSP458858 LCI458858:LCL458858 LME458858:LMH458858 LWA458858:LWD458858 MFW458858:MFZ458858 MPS458858:MPV458858 MZO458858:MZR458858 NJK458858:NJN458858 NTG458858:NTJ458858 ODC458858:ODF458858 OMY458858:ONB458858 OWU458858:OWX458858 PGQ458858:PGT458858 PQM458858:PQP458858 QAI458858:QAL458858 QKE458858:QKH458858 QUA458858:QUD458858 RDW458858:RDZ458858 RNS458858:RNV458858 RXO458858:RXR458858 SHK458858:SHN458858 SRG458858:SRJ458858 TBC458858:TBF458858 TKY458858:TLB458858 TUU458858:TUX458858 UEQ458858:UET458858 UOM458858:UOP458858 UYI458858:UYL458858 VIE458858:VIH458858 VSA458858:VSD458858 WBW458858:WBZ458858 WLS458858:WLV458858 WVO458858:WVR458858 G524394:J524394 JC524394:JF524394 SY524394:TB524394 ACU524394:ACX524394 AMQ524394:AMT524394 AWM524394:AWP524394 BGI524394:BGL524394 BQE524394:BQH524394 CAA524394:CAD524394 CJW524394:CJZ524394 CTS524394:CTV524394 DDO524394:DDR524394 DNK524394:DNN524394 DXG524394:DXJ524394 EHC524394:EHF524394 EQY524394:ERB524394 FAU524394:FAX524394 FKQ524394:FKT524394 FUM524394:FUP524394 GEI524394:GEL524394 GOE524394:GOH524394 GYA524394:GYD524394 HHW524394:HHZ524394 HRS524394:HRV524394 IBO524394:IBR524394 ILK524394:ILN524394 IVG524394:IVJ524394 JFC524394:JFF524394 JOY524394:JPB524394 JYU524394:JYX524394 KIQ524394:KIT524394 KSM524394:KSP524394 LCI524394:LCL524394 LME524394:LMH524394 LWA524394:LWD524394 MFW524394:MFZ524394 MPS524394:MPV524394 MZO524394:MZR524394 NJK524394:NJN524394 NTG524394:NTJ524394 ODC524394:ODF524394 OMY524394:ONB524394 OWU524394:OWX524394 PGQ524394:PGT524394 PQM524394:PQP524394 QAI524394:QAL524394 QKE524394:QKH524394 QUA524394:QUD524394 RDW524394:RDZ524394 RNS524394:RNV524394 RXO524394:RXR524394 SHK524394:SHN524394 SRG524394:SRJ524394 TBC524394:TBF524394 TKY524394:TLB524394 TUU524394:TUX524394 UEQ524394:UET524394 UOM524394:UOP524394 UYI524394:UYL524394 VIE524394:VIH524394 VSA524394:VSD524394 WBW524394:WBZ524394 WLS524394:WLV524394 WVO524394:WVR524394 G589930:J589930 JC589930:JF589930 SY589930:TB589930 ACU589930:ACX589930 AMQ589930:AMT589930 AWM589930:AWP589930 BGI589930:BGL589930 BQE589930:BQH589930 CAA589930:CAD589930 CJW589930:CJZ589930 CTS589930:CTV589930 DDO589930:DDR589930 DNK589930:DNN589930 DXG589930:DXJ589930 EHC589930:EHF589930 EQY589930:ERB589930 FAU589930:FAX589930 FKQ589930:FKT589930 FUM589930:FUP589930 GEI589930:GEL589930 GOE589930:GOH589930 GYA589930:GYD589930 HHW589930:HHZ589930 HRS589930:HRV589930 IBO589930:IBR589930 ILK589930:ILN589930 IVG589930:IVJ589930 JFC589930:JFF589930 JOY589930:JPB589930 JYU589930:JYX589930 KIQ589930:KIT589930 KSM589930:KSP589930 LCI589930:LCL589930 LME589930:LMH589930 LWA589930:LWD589930 MFW589930:MFZ589930 MPS589930:MPV589930 MZO589930:MZR589930 NJK589930:NJN589930 NTG589930:NTJ589930 ODC589930:ODF589930 OMY589930:ONB589930 OWU589930:OWX589930 PGQ589930:PGT589930 PQM589930:PQP589930 QAI589930:QAL589930 QKE589930:QKH589930 QUA589930:QUD589930 RDW589930:RDZ589930 RNS589930:RNV589930 RXO589930:RXR589930 SHK589930:SHN589930 SRG589930:SRJ589930 TBC589930:TBF589930 TKY589930:TLB589930 TUU589930:TUX589930 UEQ589930:UET589930 UOM589930:UOP589930 UYI589930:UYL589930 VIE589930:VIH589930 VSA589930:VSD589930 WBW589930:WBZ589930 WLS589930:WLV589930 WVO589930:WVR589930 G655466:J655466 JC655466:JF655466 SY655466:TB655466 ACU655466:ACX655466 AMQ655466:AMT655466 AWM655466:AWP655466 BGI655466:BGL655466 BQE655466:BQH655466 CAA655466:CAD655466 CJW655466:CJZ655466 CTS655466:CTV655466 DDO655466:DDR655466 DNK655466:DNN655466 DXG655466:DXJ655466 EHC655466:EHF655466 EQY655466:ERB655466 FAU655466:FAX655466 FKQ655466:FKT655466 FUM655466:FUP655466 GEI655466:GEL655466 GOE655466:GOH655466 GYA655466:GYD655466 HHW655466:HHZ655466 HRS655466:HRV655466 IBO655466:IBR655466 ILK655466:ILN655466 IVG655466:IVJ655466 JFC655466:JFF655466 JOY655466:JPB655466 JYU655466:JYX655466 KIQ655466:KIT655466 KSM655466:KSP655466 LCI655466:LCL655466 LME655466:LMH655466 LWA655466:LWD655466 MFW655466:MFZ655466 MPS655466:MPV655466 MZO655466:MZR655466 NJK655466:NJN655466 NTG655466:NTJ655466 ODC655466:ODF655466 OMY655466:ONB655466 OWU655466:OWX655466 PGQ655466:PGT655466 PQM655466:PQP655466 QAI655466:QAL655466 QKE655466:QKH655466 QUA655466:QUD655466 RDW655466:RDZ655466 RNS655466:RNV655466 RXO655466:RXR655466 SHK655466:SHN655466 SRG655466:SRJ655466 TBC655466:TBF655466 TKY655466:TLB655466 TUU655466:TUX655466 UEQ655466:UET655466 UOM655466:UOP655466 UYI655466:UYL655466 VIE655466:VIH655466 VSA655466:VSD655466 WBW655466:WBZ655466 WLS655466:WLV655466 WVO655466:WVR655466 G721002:J721002 JC721002:JF721002 SY721002:TB721002 ACU721002:ACX721002 AMQ721002:AMT721002 AWM721002:AWP721002 BGI721002:BGL721002 BQE721002:BQH721002 CAA721002:CAD721002 CJW721002:CJZ721002 CTS721002:CTV721002 DDO721002:DDR721002 DNK721002:DNN721002 DXG721002:DXJ721002 EHC721002:EHF721002 EQY721002:ERB721002 FAU721002:FAX721002 FKQ721002:FKT721002 FUM721002:FUP721002 GEI721002:GEL721002 GOE721002:GOH721002 GYA721002:GYD721002 HHW721002:HHZ721002 HRS721002:HRV721002 IBO721002:IBR721002 ILK721002:ILN721002 IVG721002:IVJ721002 JFC721002:JFF721002 JOY721002:JPB721002 JYU721002:JYX721002 KIQ721002:KIT721002 KSM721002:KSP721002 LCI721002:LCL721002 LME721002:LMH721002 LWA721002:LWD721002 MFW721002:MFZ721002 MPS721002:MPV721002 MZO721002:MZR721002 NJK721002:NJN721002 NTG721002:NTJ721002 ODC721002:ODF721002 OMY721002:ONB721002 OWU721002:OWX721002 PGQ721002:PGT721002 PQM721002:PQP721002 QAI721002:QAL721002 QKE721002:QKH721002 QUA721002:QUD721002 RDW721002:RDZ721002 RNS721002:RNV721002 RXO721002:RXR721002 SHK721002:SHN721002 SRG721002:SRJ721002 TBC721002:TBF721002 TKY721002:TLB721002 TUU721002:TUX721002 UEQ721002:UET721002 UOM721002:UOP721002 UYI721002:UYL721002 VIE721002:VIH721002 VSA721002:VSD721002 WBW721002:WBZ721002 WLS721002:WLV721002 WVO721002:WVR721002 G786538:J786538 JC786538:JF786538 SY786538:TB786538 ACU786538:ACX786538 AMQ786538:AMT786538 AWM786538:AWP786538 BGI786538:BGL786538 BQE786538:BQH786538 CAA786538:CAD786538 CJW786538:CJZ786538 CTS786538:CTV786538 DDO786538:DDR786538 DNK786538:DNN786538 DXG786538:DXJ786538 EHC786538:EHF786538 EQY786538:ERB786538 FAU786538:FAX786538 FKQ786538:FKT786538 FUM786538:FUP786538 GEI786538:GEL786538 GOE786538:GOH786538 GYA786538:GYD786538 HHW786538:HHZ786538 HRS786538:HRV786538 IBO786538:IBR786538 ILK786538:ILN786538 IVG786538:IVJ786538 JFC786538:JFF786538 JOY786538:JPB786538 JYU786538:JYX786538 KIQ786538:KIT786538 KSM786538:KSP786538 LCI786538:LCL786538 LME786538:LMH786538 LWA786538:LWD786538 MFW786538:MFZ786538 MPS786538:MPV786538 MZO786538:MZR786538 NJK786538:NJN786538 NTG786538:NTJ786538 ODC786538:ODF786538 OMY786538:ONB786538 OWU786538:OWX786538 PGQ786538:PGT786538 PQM786538:PQP786538 QAI786538:QAL786538 QKE786538:QKH786538 QUA786538:QUD786538 RDW786538:RDZ786538 RNS786538:RNV786538 RXO786538:RXR786538 SHK786538:SHN786538 SRG786538:SRJ786538 TBC786538:TBF786538 TKY786538:TLB786538 TUU786538:TUX786538 UEQ786538:UET786538 UOM786538:UOP786538 UYI786538:UYL786538 VIE786538:VIH786538 VSA786538:VSD786538 WBW786538:WBZ786538 WLS786538:WLV786538 WVO786538:WVR786538 G852074:J852074 JC852074:JF852074 SY852074:TB852074 ACU852074:ACX852074 AMQ852074:AMT852074 AWM852074:AWP852074 BGI852074:BGL852074 BQE852074:BQH852074 CAA852074:CAD852074 CJW852074:CJZ852074 CTS852074:CTV852074 DDO852074:DDR852074 DNK852074:DNN852074 DXG852074:DXJ852074 EHC852074:EHF852074 EQY852074:ERB852074 FAU852074:FAX852074 FKQ852074:FKT852074 FUM852074:FUP852074 GEI852074:GEL852074 GOE852074:GOH852074 GYA852074:GYD852074 HHW852074:HHZ852074 HRS852074:HRV852074 IBO852074:IBR852074 ILK852074:ILN852074 IVG852074:IVJ852074 JFC852074:JFF852074 JOY852074:JPB852074 JYU852074:JYX852074 KIQ852074:KIT852074 KSM852074:KSP852074 LCI852074:LCL852074 LME852074:LMH852074 LWA852074:LWD852074 MFW852074:MFZ852074 MPS852074:MPV852074 MZO852074:MZR852074 NJK852074:NJN852074 NTG852074:NTJ852074 ODC852074:ODF852074 OMY852074:ONB852074 OWU852074:OWX852074 PGQ852074:PGT852074 PQM852074:PQP852074 QAI852074:QAL852074 QKE852074:QKH852074 QUA852074:QUD852074 RDW852074:RDZ852074 RNS852074:RNV852074 RXO852074:RXR852074 SHK852074:SHN852074 SRG852074:SRJ852074 TBC852074:TBF852074 TKY852074:TLB852074 TUU852074:TUX852074 UEQ852074:UET852074 UOM852074:UOP852074 UYI852074:UYL852074 VIE852074:VIH852074 VSA852074:VSD852074 WBW852074:WBZ852074 WLS852074:WLV852074 WVO852074:WVR852074 G917610:J917610 JC917610:JF917610 SY917610:TB917610 ACU917610:ACX917610 AMQ917610:AMT917610 AWM917610:AWP917610 BGI917610:BGL917610 BQE917610:BQH917610 CAA917610:CAD917610 CJW917610:CJZ917610 CTS917610:CTV917610 DDO917610:DDR917610 DNK917610:DNN917610 DXG917610:DXJ917610 EHC917610:EHF917610 EQY917610:ERB917610 FAU917610:FAX917610 FKQ917610:FKT917610 FUM917610:FUP917610 GEI917610:GEL917610 GOE917610:GOH917610 GYA917610:GYD917610 HHW917610:HHZ917610 HRS917610:HRV917610 IBO917610:IBR917610 ILK917610:ILN917610 IVG917610:IVJ917610 JFC917610:JFF917610 JOY917610:JPB917610 JYU917610:JYX917610 KIQ917610:KIT917610 KSM917610:KSP917610 LCI917610:LCL917610 LME917610:LMH917610 LWA917610:LWD917610 MFW917610:MFZ917610 MPS917610:MPV917610 MZO917610:MZR917610 NJK917610:NJN917610 NTG917610:NTJ917610 ODC917610:ODF917610 OMY917610:ONB917610 OWU917610:OWX917610 PGQ917610:PGT917610 PQM917610:PQP917610 QAI917610:QAL917610 QKE917610:QKH917610 QUA917610:QUD917610 RDW917610:RDZ917610 RNS917610:RNV917610 RXO917610:RXR917610 SHK917610:SHN917610 SRG917610:SRJ917610 TBC917610:TBF917610 TKY917610:TLB917610 TUU917610:TUX917610 UEQ917610:UET917610 UOM917610:UOP917610 UYI917610:UYL917610 VIE917610:VIH917610 VSA917610:VSD917610 WBW917610:WBZ917610 WLS917610:WLV917610 WVO917610:WVR917610 G983146:J983146 JC983146:JF983146 SY983146:TB983146 ACU983146:ACX983146 AMQ983146:AMT983146 AWM983146:AWP983146 BGI983146:BGL983146 BQE983146:BQH983146 CAA983146:CAD983146 CJW983146:CJZ983146 CTS983146:CTV983146 DDO983146:DDR983146 DNK983146:DNN983146 DXG983146:DXJ983146 EHC983146:EHF983146 EQY983146:ERB983146 FAU983146:FAX983146 FKQ983146:FKT983146 FUM983146:FUP983146 GEI983146:GEL983146 GOE983146:GOH983146 GYA983146:GYD983146 HHW983146:HHZ983146 HRS983146:HRV983146 IBO983146:IBR983146 ILK983146:ILN983146 IVG983146:IVJ983146 JFC983146:JFF983146 JOY983146:JPB983146 JYU983146:JYX983146 KIQ983146:KIT983146 KSM983146:KSP983146 LCI983146:LCL983146 LME983146:LMH983146 LWA983146:LWD983146 MFW983146:MFZ983146 MPS983146:MPV983146 MZO983146:MZR983146 NJK983146:NJN983146 NTG983146:NTJ983146 ODC983146:ODF983146 OMY983146:ONB983146 OWU983146:OWX983146 PGQ983146:PGT983146 PQM983146:PQP983146 QAI983146:QAL983146 QKE983146:QKH983146 QUA983146:QUD983146 RDW983146:RDZ983146 RNS983146:RNV983146 RXO983146:RXR983146 SHK983146:SHN983146 SRG983146:SRJ983146 TBC983146:TBF983146 TKY983146:TLB983146 TUU983146:TUX983146 UEQ983146:UET983146 UOM983146:UOP983146 UYI983146:UYL983146 VIE983146:VIH983146 VSA983146:VSD983146 WBW983146:WBZ983146 WLS983146:WLV983146 WVO983146:WVR983146 G109:J110 JC109:JF110 SY109:TB110 ACU109:ACX110 AMQ109:AMT110 AWM109:AWP110 BGI109:BGL110 BQE109:BQH110 CAA109:CAD110 CJW109:CJZ110 CTS109:CTV110 DDO109:DDR110 DNK109:DNN110 DXG109:DXJ110 EHC109:EHF110 EQY109:ERB110 FAU109:FAX110 FKQ109:FKT110 FUM109:FUP110 GEI109:GEL110 GOE109:GOH110 GYA109:GYD110 HHW109:HHZ110 HRS109:HRV110 IBO109:IBR110 ILK109:ILN110 IVG109:IVJ110 JFC109:JFF110 JOY109:JPB110 JYU109:JYX110 KIQ109:KIT110 KSM109:KSP110 LCI109:LCL110 LME109:LMH110 LWA109:LWD110 MFW109:MFZ110 MPS109:MPV110 MZO109:MZR110 NJK109:NJN110 NTG109:NTJ110 ODC109:ODF110 OMY109:ONB110 OWU109:OWX110 PGQ109:PGT110 PQM109:PQP110 QAI109:QAL110 QKE109:QKH110 QUA109:QUD110 RDW109:RDZ110 RNS109:RNV110 RXO109:RXR110 SHK109:SHN110 SRG109:SRJ110 TBC109:TBF110 TKY109:TLB110 TUU109:TUX110 UEQ109:UET110 UOM109:UOP110 UYI109:UYL110 VIE109:VIH110 VSA109:VSD110 WBW109:WBZ110 WLS109:WLV110 WVO109:WVR11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J65647 JF65647 TB65647 ACX65647 AMT65647 AWP65647 BGL65647 BQH65647 CAD65647 CJZ65647 CTV65647 DDR65647 DNN65647 DXJ65647 EHF65647 ERB65647 FAX65647 FKT65647 FUP65647 GEL65647 GOH65647 GYD65647 HHZ65647 HRV65647 IBR65647 ILN65647 IVJ65647 JFF65647 JPB65647 JYX65647 KIT65647 KSP65647 LCL65647 LMH65647 LWD65647 MFZ65647 MPV65647 MZR65647 NJN65647 NTJ65647 ODF65647 ONB65647 OWX65647 PGT65647 PQP65647 QAL65647 QKH65647 QUD65647 RDZ65647 RNV65647 RXR65647 SHN65647 SRJ65647 TBF65647 TLB65647 TUX65647 UET65647 UOP65647 UYL65647 VIH65647 VSD65647 WBZ65647 WLV65647 WVR65647 J131183 JF131183 TB131183 ACX131183 AMT131183 AWP131183 BGL131183 BQH131183 CAD131183 CJZ131183 CTV131183 DDR131183 DNN131183 DXJ131183 EHF131183 ERB131183 FAX131183 FKT131183 FUP131183 GEL131183 GOH131183 GYD131183 HHZ131183 HRV131183 IBR131183 ILN131183 IVJ131183 JFF131183 JPB131183 JYX131183 KIT131183 KSP131183 LCL131183 LMH131183 LWD131183 MFZ131183 MPV131183 MZR131183 NJN131183 NTJ131183 ODF131183 ONB131183 OWX131183 PGT131183 PQP131183 QAL131183 QKH131183 QUD131183 RDZ131183 RNV131183 RXR131183 SHN131183 SRJ131183 TBF131183 TLB131183 TUX131183 UET131183 UOP131183 UYL131183 VIH131183 VSD131183 WBZ131183 WLV131183 WVR131183 J196719 JF196719 TB196719 ACX196719 AMT196719 AWP196719 BGL196719 BQH196719 CAD196719 CJZ196719 CTV196719 DDR196719 DNN196719 DXJ196719 EHF196719 ERB196719 FAX196719 FKT196719 FUP196719 GEL196719 GOH196719 GYD196719 HHZ196719 HRV196719 IBR196719 ILN196719 IVJ196719 JFF196719 JPB196719 JYX196719 KIT196719 KSP196719 LCL196719 LMH196719 LWD196719 MFZ196719 MPV196719 MZR196719 NJN196719 NTJ196719 ODF196719 ONB196719 OWX196719 PGT196719 PQP196719 QAL196719 QKH196719 QUD196719 RDZ196719 RNV196719 RXR196719 SHN196719 SRJ196719 TBF196719 TLB196719 TUX196719 UET196719 UOP196719 UYL196719 VIH196719 VSD196719 WBZ196719 WLV196719 WVR196719 J262255 JF262255 TB262255 ACX262255 AMT262255 AWP262255 BGL262255 BQH262255 CAD262255 CJZ262255 CTV262255 DDR262255 DNN262255 DXJ262255 EHF262255 ERB262255 FAX262255 FKT262255 FUP262255 GEL262255 GOH262255 GYD262255 HHZ262255 HRV262255 IBR262255 ILN262255 IVJ262255 JFF262255 JPB262255 JYX262255 KIT262255 KSP262255 LCL262255 LMH262255 LWD262255 MFZ262255 MPV262255 MZR262255 NJN262255 NTJ262255 ODF262255 ONB262255 OWX262255 PGT262255 PQP262255 QAL262255 QKH262255 QUD262255 RDZ262255 RNV262255 RXR262255 SHN262255 SRJ262255 TBF262255 TLB262255 TUX262255 UET262255 UOP262255 UYL262255 VIH262255 VSD262255 WBZ262255 WLV262255 WVR262255 J327791 JF327791 TB327791 ACX327791 AMT327791 AWP327791 BGL327791 BQH327791 CAD327791 CJZ327791 CTV327791 DDR327791 DNN327791 DXJ327791 EHF327791 ERB327791 FAX327791 FKT327791 FUP327791 GEL327791 GOH327791 GYD327791 HHZ327791 HRV327791 IBR327791 ILN327791 IVJ327791 JFF327791 JPB327791 JYX327791 KIT327791 KSP327791 LCL327791 LMH327791 LWD327791 MFZ327791 MPV327791 MZR327791 NJN327791 NTJ327791 ODF327791 ONB327791 OWX327791 PGT327791 PQP327791 QAL327791 QKH327791 QUD327791 RDZ327791 RNV327791 RXR327791 SHN327791 SRJ327791 TBF327791 TLB327791 TUX327791 UET327791 UOP327791 UYL327791 VIH327791 VSD327791 WBZ327791 WLV327791 WVR327791 J393327 JF393327 TB393327 ACX393327 AMT393327 AWP393327 BGL393327 BQH393327 CAD393327 CJZ393327 CTV393327 DDR393327 DNN393327 DXJ393327 EHF393327 ERB393327 FAX393327 FKT393327 FUP393327 GEL393327 GOH393327 GYD393327 HHZ393327 HRV393327 IBR393327 ILN393327 IVJ393327 JFF393327 JPB393327 JYX393327 KIT393327 KSP393327 LCL393327 LMH393327 LWD393327 MFZ393327 MPV393327 MZR393327 NJN393327 NTJ393327 ODF393327 ONB393327 OWX393327 PGT393327 PQP393327 QAL393327 QKH393327 QUD393327 RDZ393327 RNV393327 RXR393327 SHN393327 SRJ393327 TBF393327 TLB393327 TUX393327 UET393327 UOP393327 UYL393327 VIH393327 VSD393327 WBZ393327 WLV393327 WVR393327 J458863 JF458863 TB458863 ACX458863 AMT458863 AWP458863 BGL458863 BQH458863 CAD458863 CJZ458863 CTV458863 DDR458863 DNN458863 DXJ458863 EHF458863 ERB458863 FAX458863 FKT458863 FUP458863 GEL458863 GOH458863 GYD458863 HHZ458863 HRV458863 IBR458863 ILN458863 IVJ458863 JFF458863 JPB458863 JYX458863 KIT458863 KSP458863 LCL458863 LMH458863 LWD458863 MFZ458863 MPV458863 MZR458863 NJN458863 NTJ458863 ODF458863 ONB458863 OWX458863 PGT458863 PQP458863 QAL458863 QKH458863 QUD458863 RDZ458863 RNV458863 RXR458863 SHN458863 SRJ458863 TBF458863 TLB458863 TUX458863 UET458863 UOP458863 UYL458863 VIH458863 VSD458863 WBZ458863 WLV458863 WVR458863 J524399 JF524399 TB524399 ACX524399 AMT524399 AWP524399 BGL524399 BQH524399 CAD524399 CJZ524399 CTV524399 DDR524399 DNN524399 DXJ524399 EHF524399 ERB524399 FAX524399 FKT524399 FUP524399 GEL524399 GOH524399 GYD524399 HHZ524399 HRV524399 IBR524399 ILN524399 IVJ524399 JFF524399 JPB524399 JYX524399 KIT524399 KSP524399 LCL524399 LMH524399 LWD524399 MFZ524399 MPV524399 MZR524399 NJN524399 NTJ524399 ODF524399 ONB524399 OWX524399 PGT524399 PQP524399 QAL524399 QKH524399 QUD524399 RDZ524399 RNV524399 RXR524399 SHN524399 SRJ524399 TBF524399 TLB524399 TUX524399 UET524399 UOP524399 UYL524399 VIH524399 VSD524399 WBZ524399 WLV524399 WVR524399 J589935 JF589935 TB589935 ACX589935 AMT589935 AWP589935 BGL589935 BQH589935 CAD589935 CJZ589935 CTV589935 DDR589935 DNN589935 DXJ589935 EHF589935 ERB589935 FAX589935 FKT589935 FUP589935 GEL589935 GOH589935 GYD589935 HHZ589935 HRV589935 IBR589935 ILN589935 IVJ589935 JFF589935 JPB589935 JYX589935 KIT589935 KSP589935 LCL589935 LMH589935 LWD589935 MFZ589935 MPV589935 MZR589935 NJN589935 NTJ589935 ODF589935 ONB589935 OWX589935 PGT589935 PQP589935 QAL589935 QKH589935 QUD589935 RDZ589935 RNV589935 RXR589935 SHN589935 SRJ589935 TBF589935 TLB589935 TUX589935 UET589935 UOP589935 UYL589935 VIH589935 VSD589935 WBZ589935 WLV589935 WVR589935 J655471 JF655471 TB655471 ACX655471 AMT655471 AWP655471 BGL655471 BQH655471 CAD655471 CJZ655471 CTV655471 DDR655471 DNN655471 DXJ655471 EHF655471 ERB655471 FAX655471 FKT655471 FUP655471 GEL655471 GOH655471 GYD655471 HHZ655471 HRV655471 IBR655471 ILN655471 IVJ655471 JFF655471 JPB655471 JYX655471 KIT655471 KSP655471 LCL655471 LMH655471 LWD655471 MFZ655471 MPV655471 MZR655471 NJN655471 NTJ655471 ODF655471 ONB655471 OWX655471 PGT655471 PQP655471 QAL655471 QKH655471 QUD655471 RDZ655471 RNV655471 RXR655471 SHN655471 SRJ655471 TBF655471 TLB655471 TUX655471 UET655471 UOP655471 UYL655471 VIH655471 VSD655471 WBZ655471 WLV655471 WVR655471 J721007 JF721007 TB721007 ACX721007 AMT721007 AWP721007 BGL721007 BQH721007 CAD721007 CJZ721007 CTV721007 DDR721007 DNN721007 DXJ721007 EHF721007 ERB721007 FAX721007 FKT721007 FUP721007 GEL721007 GOH721007 GYD721007 HHZ721007 HRV721007 IBR721007 ILN721007 IVJ721007 JFF721007 JPB721007 JYX721007 KIT721007 KSP721007 LCL721007 LMH721007 LWD721007 MFZ721007 MPV721007 MZR721007 NJN721007 NTJ721007 ODF721007 ONB721007 OWX721007 PGT721007 PQP721007 QAL721007 QKH721007 QUD721007 RDZ721007 RNV721007 RXR721007 SHN721007 SRJ721007 TBF721007 TLB721007 TUX721007 UET721007 UOP721007 UYL721007 VIH721007 VSD721007 WBZ721007 WLV721007 WVR721007 J786543 JF786543 TB786543 ACX786543 AMT786543 AWP786543 BGL786543 BQH786543 CAD786543 CJZ786543 CTV786543 DDR786543 DNN786543 DXJ786543 EHF786543 ERB786543 FAX786543 FKT786543 FUP786543 GEL786543 GOH786543 GYD786543 HHZ786543 HRV786543 IBR786543 ILN786543 IVJ786543 JFF786543 JPB786543 JYX786543 KIT786543 KSP786543 LCL786543 LMH786543 LWD786543 MFZ786543 MPV786543 MZR786543 NJN786543 NTJ786543 ODF786543 ONB786543 OWX786543 PGT786543 PQP786543 QAL786543 QKH786543 QUD786543 RDZ786543 RNV786543 RXR786543 SHN786543 SRJ786543 TBF786543 TLB786543 TUX786543 UET786543 UOP786543 UYL786543 VIH786543 VSD786543 WBZ786543 WLV786543 WVR786543 J852079 JF852079 TB852079 ACX852079 AMT852079 AWP852079 BGL852079 BQH852079 CAD852079 CJZ852079 CTV852079 DDR852079 DNN852079 DXJ852079 EHF852079 ERB852079 FAX852079 FKT852079 FUP852079 GEL852079 GOH852079 GYD852079 HHZ852079 HRV852079 IBR852079 ILN852079 IVJ852079 JFF852079 JPB852079 JYX852079 KIT852079 KSP852079 LCL852079 LMH852079 LWD852079 MFZ852079 MPV852079 MZR852079 NJN852079 NTJ852079 ODF852079 ONB852079 OWX852079 PGT852079 PQP852079 QAL852079 QKH852079 QUD852079 RDZ852079 RNV852079 RXR852079 SHN852079 SRJ852079 TBF852079 TLB852079 TUX852079 UET852079 UOP852079 UYL852079 VIH852079 VSD852079 WBZ852079 WLV852079 WVR852079 J917615 JF917615 TB917615 ACX917615 AMT917615 AWP917615 BGL917615 BQH917615 CAD917615 CJZ917615 CTV917615 DDR917615 DNN917615 DXJ917615 EHF917615 ERB917615 FAX917615 FKT917615 FUP917615 GEL917615 GOH917615 GYD917615 HHZ917615 HRV917615 IBR917615 ILN917615 IVJ917615 JFF917615 JPB917615 JYX917615 KIT917615 KSP917615 LCL917615 LMH917615 LWD917615 MFZ917615 MPV917615 MZR917615 NJN917615 NTJ917615 ODF917615 ONB917615 OWX917615 PGT917615 PQP917615 QAL917615 QKH917615 QUD917615 RDZ917615 RNV917615 RXR917615 SHN917615 SRJ917615 TBF917615 TLB917615 TUX917615 UET917615 UOP917615 UYL917615 VIH917615 VSD917615 WBZ917615 WLV917615 WVR917615 J983151 JF983151 TB983151 ACX983151 AMT983151 AWP983151 BGL983151 BQH983151 CAD983151 CJZ983151 CTV983151 DDR983151 DNN983151 DXJ983151 EHF983151 ERB983151 FAX983151 FKT983151 FUP983151 GEL983151 GOH983151 GYD983151 HHZ983151 HRV983151 IBR983151 ILN983151 IVJ983151 JFF983151 JPB983151 JYX983151 KIT983151 KSP983151 LCL983151 LMH983151 LWD983151 MFZ983151 MPV983151 MZR983151 NJN983151 NTJ983151 ODF983151 ONB983151 OWX983151 PGT983151 PQP983151 QAL983151 QKH983151 QUD983151 RDZ983151 RNV983151 RXR983151 SHN983151 SRJ983151 TBF983151 TLB983151 TUX983151 UET983151 UOP983151 UYL983151 VIH983151 VSD983151 WBZ983151 WLV983151 WVR983151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94:J94 JC94:JF94 SY94:TB94 ACU94:ACX94 AMQ94:AMT94 AWM94:AWP94 BGI94:BGL94 BQE94:BQH94 CAA94:CAD94 CJW94:CJZ94 CTS94:CTV94 DDO94:DDR94 DNK94:DNN94 DXG94:DXJ94 EHC94:EHF94 EQY94:ERB94 FAU94:FAX94 FKQ94:FKT94 FUM94:FUP94 GEI94:GEL94 GOE94:GOH94 GYA94:GYD94 HHW94:HHZ94 HRS94:HRV94 IBO94:IBR94 ILK94:ILN94 IVG94:IVJ94 JFC94:JFF94 JOY94:JPB94 JYU94:JYX94 KIQ94:KIT94 KSM94:KSP94 LCI94:LCL94 LME94:LMH94 LWA94:LWD94 MFW94:MFZ94 MPS94:MPV94 MZO94:MZR94 NJK94:NJN94 NTG94:NTJ94 ODC94:ODF94 OMY94:ONB94 OWU94:OWX94 PGQ94:PGT94 PQM94:PQP94 QAI94:QAL94 QKE94:QKH94 QUA94:QUD94 RDW94:RDZ94 RNS94:RNV94 RXO94:RXR94 SHK94:SHN94 SRG94:SRJ94 TBC94:TBF94 TKY94:TLB94 TUU94:TUX94 UEQ94:UET94 UOM94:UOP94 UYI94:UYL94 VIE94:VIH94 VSA94:VSD94 WBW94:WBZ94 WLS94:WLV94 WVO94:WVR94 G65630:J65630 JC65630:JF65630 SY65630:TB65630 ACU65630:ACX65630 AMQ65630:AMT65630 AWM65630:AWP65630 BGI65630:BGL65630 BQE65630:BQH65630 CAA65630:CAD65630 CJW65630:CJZ65630 CTS65630:CTV65630 DDO65630:DDR65630 DNK65630:DNN65630 DXG65630:DXJ65630 EHC65630:EHF65630 EQY65630:ERB65630 FAU65630:FAX65630 FKQ65630:FKT65630 FUM65630:FUP65630 GEI65630:GEL65630 GOE65630:GOH65630 GYA65630:GYD65630 HHW65630:HHZ65630 HRS65630:HRV65630 IBO65630:IBR65630 ILK65630:ILN65630 IVG65630:IVJ65630 JFC65630:JFF65630 JOY65630:JPB65630 JYU65630:JYX65630 KIQ65630:KIT65630 KSM65630:KSP65630 LCI65630:LCL65630 LME65630:LMH65630 LWA65630:LWD65630 MFW65630:MFZ65630 MPS65630:MPV65630 MZO65630:MZR65630 NJK65630:NJN65630 NTG65630:NTJ65630 ODC65630:ODF65630 OMY65630:ONB65630 OWU65630:OWX65630 PGQ65630:PGT65630 PQM65630:PQP65630 QAI65630:QAL65630 QKE65630:QKH65630 QUA65630:QUD65630 RDW65630:RDZ65630 RNS65630:RNV65630 RXO65630:RXR65630 SHK65630:SHN65630 SRG65630:SRJ65630 TBC65630:TBF65630 TKY65630:TLB65630 TUU65630:TUX65630 UEQ65630:UET65630 UOM65630:UOP65630 UYI65630:UYL65630 VIE65630:VIH65630 VSA65630:VSD65630 WBW65630:WBZ65630 WLS65630:WLV65630 WVO65630:WVR65630 G131166:J131166 JC131166:JF131166 SY131166:TB131166 ACU131166:ACX131166 AMQ131166:AMT131166 AWM131166:AWP131166 BGI131166:BGL131166 BQE131166:BQH131166 CAA131166:CAD131166 CJW131166:CJZ131166 CTS131166:CTV131166 DDO131166:DDR131166 DNK131166:DNN131166 DXG131166:DXJ131166 EHC131166:EHF131166 EQY131166:ERB131166 FAU131166:FAX131166 FKQ131166:FKT131166 FUM131166:FUP131166 GEI131166:GEL131166 GOE131166:GOH131166 GYA131166:GYD131166 HHW131166:HHZ131166 HRS131166:HRV131166 IBO131166:IBR131166 ILK131166:ILN131166 IVG131166:IVJ131166 JFC131166:JFF131166 JOY131166:JPB131166 JYU131166:JYX131166 KIQ131166:KIT131166 KSM131166:KSP131166 LCI131166:LCL131166 LME131166:LMH131166 LWA131166:LWD131166 MFW131166:MFZ131166 MPS131166:MPV131166 MZO131166:MZR131166 NJK131166:NJN131166 NTG131166:NTJ131166 ODC131166:ODF131166 OMY131166:ONB131166 OWU131166:OWX131166 PGQ131166:PGT131166 PQM131166:PQP131166 QAI131166:QAL131166 QKE131166:QKH131166 QUA131166:QUD131166 RDW131166:RDZ131166 RNS131166:RNV131166 RXO131166:RXR131166 SHK131166:SHN131166 SRG131166:SRJ131166 TBC131166:TBF131166 TKY131166:TLB131166 TUU131166:TUX131166 UEQ131166:UET131166 UOM131166:UOP131166 UYI131166:UYL131166 VIE131166:VIH131166 VSA131166:VSD131166 WBW131166:WBZ131166 WLS131166:WLV131166 WVO131166:WVR131166 G196702:J196702 JC196702:JF196702 SY196702:TB196702 ACU196702:ACX196702 AMQ196702:AMT196702 AWM196702:AWP196702 BGI196702:BGL196702 BQE196702:BQH196702 CAA196702:CAD196702 CJW196702:CJZ196702 CTS196702:CTV196702 DDO196702:DDR196702 DNK196702:DNN196702 DXG196702:DXJ196702 EHC196702:EHF196702 EQY196702:ERB196702 FAU196702:FAX196702 FKQ196702:FKT196702 FUM196702:FUP196702 GEI196702:GEL196702 GOE196702:GOH196702 GYA196702:GYD196702 HHW196702:HHZ196702 HRS196702:HRV196702 IBO196702:IBR196702 ILK196702:ILN196702 IVG196702:IVJ196702 JFC196702:JFF196702 JOY196702:JPB196702 JYU196702:JYX196702 KIQ196702:KIT196702 KSM196702:KSP196702 LCI196702:LCL196702 LME196702:LMH196702 LWA196702:LWD196702 MFW196702:MFZ196702 MPS196702:MPV196702 MZO196702:MZR196702 NJK196702:NJN196702 NTG196702:NTJ196702 ODC196702:ODF196702 OMY196702:ONB196702 OWU196702:OWX196702 PGQ196702:PGT196702 PQM196702:PQP196702 QAI196702:QAL196702 QKE196702:QKH196702 QUA196702:QUD196702 RDW196702:RDZ196702 RNS196702:RNV196702 RXO196702:RXR196702 SHK196702:SHN196702 SRG196702:SRJ196702 TBC196702:TBF196702 TKY196702:TLB196702 TUU196702:TUX196702 UEQ196702:UET196702 UOM196702:UOP196702 UYI196702:UYL196702 VIE196702:VIH196702 VSA196702:VSD196702 WBW196702:WBZ196702 WLS196702:WLV196702 WVO196702:WVR196702 G262238:J262238 JC262238:JF262238 SY262238:TB262238 ACU262238:ACX262238 AMQ262238:AMT262238 AWM262238:AWP262238 BGI262238:BGL262238 BQE262238:BQH262238 CAA262238:CAD262238 CJW262238:CJZ262238 CTS262238:CTV262238 DDO262238:DDR262238 DNK262238:DNN262238 DXG262238:DXJ262238 EHC262238:EHF262238 EQY262238:ERB262238 FAU262238:FAX262238 FKQ262238:FKT262238 FUM262238:FUP262238 GEI262238:GEL262238 GOE262238:GOH262238 GYA262238:GYD262238 HHW262238:HHZ262238 HRS262238:HRV262238 IBO262238:IBR262238 ILK262238:ILN262238 IVG262238:IVJ262238 JFC262238:JFF262238 JOY262238:JPB262238 JYU262238:JYX262238 KIQ262238:KIT262238 KSM262238:KSP262238 LCI262238:LCL262238 LME262238:LMH262238 LWA262238:LWD262238 MFW262238:MFZ262238 MPS262238:MPV262238 MZO262238:MZR262238 NJK262238:NJN262238 NTG262238:NTJ262238 ODC262238:ODF262238 OMY262238:ONB262238 OWU262238:OWX262238 PGQ262238:PGT262238 PQM262238:PQP262238 QAI262238:QAL262238 QKE262238:QKH262238 QUA262238:QUD262238 RDW262238:RDZ262238 RNS262238:RNV262238 RXO262238:RXR262238 SHK262238:SHN262238 SRG262238:SRJ262238 TBC262238:TBF262238 TKY262238:TLB262238 TUU262238:TUX262238 UEQ262238:UET262238 UOM262238:UOP262238 UYI262238:UYL262238 VIE262238:VIH262238 VSA262238:VSD262238 WBW262238:WBZ262238 WLS262238:WLV262238 WVO262238:WVR262238 G327774:J327774 JC327774:JF327774 SY327774:TB327774 ACU327774:ACX327774 AMQ327774:AMT327774 AWM327774:AWP327774 BGI327774:BGL327774 BQE327774:BQH327774 CAA327774:CAD327774 CJW327774:CJZ327774 CTS327774:CTV327774 DDO327774:DDR327774 DNK327774:DNN327774 DXG327774:DXJ327774 EHC327774:EHF327774 EQY327774:ERB327774 FAU327774:FAX327774 FKQ327774:FKT327774 FUM327774:FUP327774 GEI327774:GEL327774 GOE327774:GOH327774 GYA327774:GYD327774 HHW327774:HHZ327774 HRS327774:HRV327774 IBO327774:IBR327774 ILK327774:ILN327774 IVG327774:IVJ327774 JFC327774:JFF327774 JOY327774:JPB327774 JYU327774:JYX327774 KIQ327774:KIT327774 KSM327774:KSP327774 LCI327774:LCL327774 LME327774:LMH327774 LWA327774:LWD327774 MFW327774:MFZ327774 MPS327774:MPV327774 MZO327774:MZR327774 NJK327774:NJN327774 NTG327774:NTJ327774 ODC327774:ODF327774 OMY327774:ONB327774 OWU327774:OWX327774 PGQ327774:PGT327774 PQM327774:PQP327774 QAI327774:QAL327774 QKE327774:QKH327774 QUA327774:QUD327774 RDW327774:RDZ327774 RNS327774:RNV327774 RXO327774:RXR327774 SHK327774:SHN327774 SRG327774:SRJ327774 TBC327774:TBF327774 TKY327774:TLB327774 TUU327774:TUX327774 UEQ327774:UET327774 UOM327774:UOP327774 UYI327774:UYL327774 VIE327774:VIH327774 VSA327774:VSD327774 WBW327774:WBZ327774 WLS327774:WLV327774 WVO327774:WVR327774 G393310:J393310 JC393310:JF393310 SY393310:TB393310 ACU393310:ACX393310 AMQ393310:AMT393310 AWM393310:AWP393310 BGI393310:BGL393310 BQE393310:BQH393310 CAA393310:CAD393310 CJW393310:CJZ393310 CTS393310:CTV393310 DDO393310:DDR393310 DNK393310:DNN393310 DXG393310:DXJ393310 EHC393310:EHF393310 EQY393310:ERB393310 FAU393310:FAX393310 FKQ393310:FKT393310 FUM393310:FUP393310 GEI393310:GEL393310 GOE393310:GOH393310 GYA393310:GYD393310 HHW393310:HHZ393310 HRS393310:HRV393310 IBO393310:IBR393310 ILK393310:ILN393310 IVG393310:IVJ393310 JFC393310:JFF393310 JOY393310:JPB393310 JYU393310:JYX393310 KIQ393310:KIT393310 KSM393310:KSP393310 LCI393310:LCL393310 LME393310:LMH393310 LWA393310:LWD393310 MFW393310:MFZ393310 MPS393310:MPV393310 MZO393310:MZR393310 NJK393310:NJN393310 NTG393310:NTJ393310 ODC393310:ODF393310 OMY393310:ONB393310 OWU393310:OWX393310 PGQ393310:PGT393310 PQM393310:PQP393310 QAI393310:QAL393310 QKE393310:QKH393310 QUA393310:QUD393310 RDW393310:RDZ393310 RNS393310:RNV393310 RXO393310:RXR393310 SHK393310:SHN393310 SRG393310:SRJ393310 TBC393310:TBF393310 TKY393310:TLB393310 TUU393310:TUX393310 UEQ393310:UET393310 UOM393310:UOP393310 UYI393310:UYL393310 VIE393310:VIH393310 VSA393310:VSD393310 WBW393310:WBZ393310 WLS393310:WLV393310 WVO393310:WVR393310 G458846:J458846 JC458846:JF458846 SY458846:TB458846 ACU458846:ACX458846 AMQ458846:AMT458846 AWM458846:AWP458846 BGI458846:BGL458846 BQE458846:BQH458846 CAA458846:CAD458846 CJW458846:CJZ458846 CTS458846:CTV458846 DDO458846:DDR458846 DNK458846:DNN458846 DXG458846:DXJ458846 EHC458846:EHF458846 EQY458846:ERB458846 FAU458846:FAX458846 FKQ458846:FKT458846 FUM458846:FUP458846 GEI458846:GEL458846 GOE458846:GOH458846 GYA458846:GYD458846 HHW458846:HHZ458846 HRS458846:HRV458846 IBO458846:IBR458846 ILK458846:ILN458846 IVG458846:IVJ458846 JFC458846:JFF458846 JOY458846:JPB458846 JYU458846:JYX458846 KIQ458846:KIT458846 KSM458846:KSP458846 LCI458846:LCL458846 LME458846:LMH458846 LWA458846:LWD458846 MFW458846:MFZ458846 MPS458846:MPV458846 MZO458846:MZR458846 NJK458846:NJN458846 NTG458846:NTJ458846 ODC458846:ODF458846 OMY458846:ONB458846 OWU458846:OWX458846 PGQ458846:PGT458846 PQM458846:PQP458846 QAI458846:QAL458846 QKE458846:QKH458846 QUA458846:QUD458846 RDW458846:RDZ458846 RNS458846:RNV458846 RXO458846:RXR458846 SHK458846:SHN458846 SRG458846:SRJ458846 TBC458846:TBF458846 TKY458846:TLB458846 TUU458846:TUX458846 UEQ458846:UET458846 UOM458846:UOP458846 UYI458846:UYL458846 VIE458846:VIH458846 VSA458846:VSD458846 WBW458846:WBZ458846 WLS458846:WLV458846 WVO458846:WVR458846 G524382:J524382 JC524382:JF524382 SY524382:TB524382 ACU524382:ACX524382 AMQ524382:AMT524382 AWM524382:AWP524382 BGI524382:BGL524382 BQE524382:BQH524382 CAA524382:CAD524382 CJW524382:CJZ524382 CTS524382:CTV524382 DDO524382:DDR524382 DNK524382:DNN524382 DXG524382:DXJ524382 EHC524382:EHF524382 EQY524382:ERB524382 FAU524382:FAX524382 FKQ524382:FKT524382 FUM524382:FUP524382 GEI524382:GEL524382 GOE524382:GOH524382 GYA524382:GYD524382 HHW524382:HHZ524382 HRS524382:HRV524382 IBO524382:IBR524382 ILK524382:ILN524382 IVG524382:IVJ524382 JFC524382:JFF524382 JOY524382:JPB524382 JYU524382:JYX524382 KIQ524382:KIT524382 KSM524382:KSP524382 LCI524382:LCL524382 LME524382:LMH524382 LWA524382:LWD524382 MFW524382:MFZ524382 MPS524382:MPV524382 MZO524382:MZR524382 NJK524382:NJN524382 NTG524382:NTJ524382 ODC524382:ODF524382 OMY524382:ONB524382 OWU524382:OWX524382 PGQ524382:PGT524382 PQM524382:PQP524382 QAI524382:QAL524382 QKE524382:QKH524382 QUA524382:QUD524382 RDW524382:RDZ524382 RNS524382:RNV524382 RXO524382:RXR524382 SHK524382:SHN524382 SRG524382:SRJ524382 TBC524382:TBF524382 TKY524382:TLB524382 TUU524382:TUX524382 UEQ524382:UET524382 UOM524382:UOP524382 UYI524382:UYL524382 VIE524382:VIH524382 VSA524382:VSD524382 WBW524382:WBZ524382 WLS524382:WLV524382 WVO524382:WVR524382 G589918:J589918 JC589918:JF589918 SY589918:TB589918 ACU589918:ACX589918 AMQ589918:AMT589918 AWM589918:AWP589918 BGI589918:BGL589918 BQE589918:BQH589918 CAA589918:CAD589918 CJW589918:CJZ589918 CTS589918:CTV589918 DDO589918:DDR589918 DNK589918:DNN589918 DXG589918:DXJ589918 EHC589918:EHF589918 EQY589918:ERB589918 FAU589918:FAX589918 FKQ589918:FKT589918 FUM589918:FUP589918 GEI589918:GEL589918 GOE589918:GOH589918 GYA589918:GYD589918 HHW589918:HHZ589918 HRS589918:HRV589918 IBO589918:IBR589918 ILK589918:ILN589918 IVG589918:IVJ589918 JFC589918:JFF589918 JOY589918:JPB589918 JYU589918:JYX589918 KIQ589918:KIT589918 KSM589918:KSP589918 LCI589918:LCL589918 LME589918:LMH589918 LWA589918:LWD589918 MFW589918:MFZ589918 MPS589918:MPV589918 MZO589918:MZR589918 NJK589918:NJN589918 NTG589918:NTJ589918 ODC589918:ODF589918 OMY589918:ONB589918 OWU589918:OWX589918 PGQ589918:PGT589918 PQM589918:PQP589918 QAI589918:QAL589918 QKE589918:QKH589918 QUA589918:QUD589918 RDW589918:RDZ589918 RNS589918:RNV589918 RXO589918:RXR589918 SHK589918:SHN589918 SRG589918:SRJ589918 TBC589918:TBF589918 TKY589918:TLB589918 TUU589918:TUX589918 UEQ589918:UET589918 UOM589918:UOP589918 UYI589918:UYL589918 VIE589918:VIH589918 VSA589918:VSD589918 WBW589918:WBZ589918 WLS589918:WLV589918 WVO589918:WVR589918 G655454:J655454 JC655454:JF655454 SY655454:TB655454 ACU655454:ACX655454 AMQ655454:AMT655454 AWM655454:AWP655454 BGI655454:BGL655454 BQE655454:BQH655454 CAA655454:CAD655454 CJW655454:CJZ655454 CTS655454:CTV655454 DDO655454:DDR655454 DNK655454:DNN655454 DXG655454:DXJ655454 EHC655454:EHF655454 EQY655454:ERB655454 FAU655454:FAX655454 FKQ655454:FKT655454 FUM655454:FUP655454 GEI655454:GEL655454 GOE655454:GOH655454 GYA655454:GYD655454 HHW655454:HHZ655454 HRS655454:HRV655454 IBO655454:IBR655454 ILK655454:ILN655454 IVG655454:IVJ655454 JFC655454:JFF655454 JOY655454:JPB655454 JYU655454:JYX655454 KIQ655454:KIT655454 KSM655454:KSP655454 LCI655454:LCL655454 LME655454:LMH655454 LWA655454:LWD655454 MFW655454:MFZ655454 MPS655454:MPV655454 MZO655454:MZR655454 NJK655454:NJN655454 NTG655454:NTJ655454 ODC655454:ODF655454 OMY655454:ONB655454 OWU655454:OWX655454 PGQ655454:PGT655454 PQM655454:PQP655454 QAI655454:QAL655454 QKE655454:QKH655454 QUA655454:QUD655454 RDW655454:RDZ655454 RNS655454:RNV655454 RXO655454:RXR655454 SHK655454:SHN655454 SRG655454:SRJ655454 TBC655454:TBF655454 TKY655454:TLB655454 TUU655454:TUX655454 UEQ655454:UET655454 UOM655454:UOP655454 UYI655454:UYL655454 VIE655454:VIH655454 VSA655454:VSD655454 WBW655454:WBZ655454 WLS655454:WLV655454 WVO655454:WVR655454 G720990:J720990 JC720990:JF720990 SY720990:TB720990 ACU720990:ACX720990 AMQ720990:AMT720990 AWM720990:AWP720990 BGI720990:BGL720990 BQE720990:BQH720990 CAA720990:CAD720990 CJW720990:CJZ720990 CTS720990:CTV720990 DDO720990:DDR720990 DNK720990:DNN720990 DXG720990:DXJ720990 EHC720990:EHF720990 EQY720990:ERB720990 FAU720990:FAX720990 FKQ720990:FKT720990 FUM720990:FUP720990 GEI720990:GEL720990 GOE720990:GOH720990 GYA720990:GYD720990 HHW720990:HHZ720990 HRS720990:HRV720990 IBO720990:IBR720990 ILK720990:ILN720990 IVG720990:IVJ720990 JFC720990:JFF720990 JOY720990:JPB720990 JYU720990:JYX720990 KIQ720990:KIT720990 KSM720990:KSP720990 LCI720990:LCL720990 LME720990:LMH720990 LWA720990:LWD720990 MFW720990:MFZ720990 MPS720990:MPV720990 MZO720990:MZR720990 NJK720990:NJN720990 NTG720990:NTJ720990 ODC720990:ODF720990 OMY720990:ONB720990 OWU720990:OWX720990 PGQ720990:PGT720990 PQM720990:PQP720990 QAI720990:QAL720990 QKE720990:QKH720990 QUA720990:QUD720990 RDW720990:RDZ720990 RNS720990:RNV720990 RXO720990:RXR720990 SHK720990:SHN720990 SRG720990:SRJ720990 TBC720990:TBF720990 TKY720990:TLB720990 TUU720990:TUX720990 UEQ720990:UET720990 UOM720990:UOP720990 UYI720990:UYL720990 VIE720990:VIH720990 VSA720990:VSD720990 WBW720990:WBZ720990 WLS720990:WLV720990 WVO720990:WVR720990 G786526:J786526 JC786526:JF786526 SY786526:TB786526 ACU786526:ACX786526 AMQ786526:AMT786526 AWM786526:AWP786526 BGI786526:BGL786526 BQE786526:BQH786526 CAA786526:CAD786526 CJW786526:CJZ786526 CTS786526:CTV786526 DDO786526:DDR786526 DNK786526:DNN786526 DXG786526:DXJ786526 EHC786526:EHF786526 EQY786526:ERB786526 FAU786526:FAX786526 FKQ786526:FKT786526 FUM786526:FUP786526 GEI786526:GEL786526 GOE786526:GOH786526 GYA786526:GYD786526 HHW786526:HHZ786526 HRS786526:HRV786526 IBO786526:IBR786526 ILK786526:ILN786526 IVG786526:IVJ786526 JFC786526:JFF786526 JOY786526:JPB786526 JYU786526:JYX786526 KIQ786526:KIT786526 KSM786526:KSP786526 LCI786526:LCL786526 LME786526:LMH786526 LWA786526:LWD786526 MFW786526:MFZ786526 MPS786526:MPV786526 MZO786526:MZR786526 NJK786526:NJN786526 NTG786526:NTJ786526 ODC786526:ODF786526 OMY786526:ONB786526 OWU786526:OWX786526 PGQ786526:PGT786526 PQM786526:PQP786526 QAI786526:QAL786526 QKE786526:QKH786526 QUA786526:QUD786526 RDW786526:RDZ786526 RNS786526:RNV786526 RXO786526:RXR786526 SHK786526:SHN786526 SRG786526:SRJ786526 TBC786526:TBF786526 TKY786526:TLB786526 TUU786526:TUX786526 UEQ786526:UET786526 UOM786526:UOP786526 UYI786526:UYL786526 VIE786526:VIH786526 VSA786526:VSD786526 WBW786526:WBZ786526 WLS786526:WLV786526 WVO786526:WVR786526 G852062:J852062 JC852062:JF852062 SY852062:TB852062 ACU852062:ACX852062 AMQ852062:AMT852062 AWM852062:AWP852062 BGI852062:BGL852062 BQE852062:BQH852062 CAA852062:CAD852062 CJW852062:CJZ852062 CTS852062:CTV852062 DDO852062:DDR852062 DNK852062:DNN852062 DXG852062:DXJ852062 EHC852062:EHF852062 EQY852062:ERB852062 FAU852062:FAX852062 FKQ852062:FKT852062 FUM852062:FUP852062 GEI852062:GEL852062 GOE852062:GOH852062 GYA852062:GYD852062 HHW852062:HHZ852062 HRS852062:HRV852062 IBO852062:IBR852062 ILK852062:ILN852062 IVG852062:IVJ852062 JFC852062:JFF852062 JOY852062:JPB852062 JYU852062:JYX852062 KIQ852062:KIT852062 KSM852062:KSP852062 LCI852062:LCL852062 LME852062:LMH852062 LWA852062:LWD852062 MFW852062:MFZ852062 MPS852062:MPV852062 MZO852062:MZR852062 NJK852062:NJN852062 NTG852062:NTJ852062 ODC852062:ODF852062 OMY852062:ONB852062 OWU852062:OWX852062 PGQ852062:PGT852062 PQM852062:PQP852062 QAI852062:QAL852062 QKE852062:QKH852062 QUA852062:QUD852062 RDW852062:RDZ852062 RNS852062:RNV852062 RXO852062:RXR852062 SHK852062:SHN852062 SRG852062:SRJ852062 TBC852062:TBF852062 TKY852062:TLB852062 TUU852062:TUX852062 UEQ852062:UET852062 UOM852062:UOP852062 UYI852062:UYL852062 VIE852062:VIH852062 VSA852062:VSD852062 WBW852062:WBZ852062 WLS852062:WLV852062 WVO852062:WVR852062 G917598:J917598 JC917598:JF917598 SY917598:TB917598 ACU917598:ACX917598 AMQ917598:AMT917598 AWM917598:AWP917598 BGI917598:BGL917598 BQE917598:BQH917598 CAA917598:CAD917598 CJW917598:CJZ917598 CTS917598:CTV917598 DDO917598:DDR917598 DNK917598:DNN917598 DXG917598:DXJ917598 EHC917598:EHF917598 EQY917598:ERB917598 FAU917598:FAX917598 FKQ917598:FKT917598 FUM917598:FUP917598 GEI917598:GEL917598 GOE917598:GOH917598 GYA917598:GYD917598 HHW917598:HHZ917598 HRS917598:HRV917598 IBO917598:IBR917598 ILK917598:ILN917598 IVG917598:IVJ917598 JFC917598:JFF917598 JOY917598:JPB917598 JYU917598:JYX917598 KIQ917598:KIT917598 KSM917598:KSP917598 LCI917598:LCL917598 LME917598:LMH917598 LWA917598:LWD917598 MFW917598:MFZ917598 MPS917598:MPV917598 MZO917598:MZR917598 NJK917598:NJN917598 NTG917598:NTJ917598 ODC917598:ODF917598 OMY917598:ONB917598 OWU917598:OWX917598 PGQ917598:PGT917598 PQM917598:PQP917598 QAI917598:QAL917598 QKE917598:QKH917598 QUA917598:QUD917598 RDW917598:RDZ917598 RNS917598:RNV917598 RXO917598:RXR917598 SHK917598:SHN917598 SRG917598:SRJ917598 TBC917598:TBF917598 TKY917598:TLB917598 TUU917598:TUX917598 UEQ917598:UET917598 UOM917598:UOP917598 UYI917598:UYL917598 VIE917598:VIH917598 VSA917598:VSD917598 WBW917598:WBZ917598 WLS917598:WLV917598 WVO917598:WVR917598 G983134:J983134 JC983134:JF983134 SY983134:TB983134 ACU983134:ACX983134 AMQ983134:AMT983134 AWM983134:AWP983134 BGI983134:BGL983134 BQE983134:BQH983134 CAA983134:CAD983134 CJW983134:CJZ983134 CTS983134:CTV983134 DDO983134:DDR983134 DNK983134:DNN983134 DXG983134:DXJ983134 EHC983134:EHF983134 EQY983134:ERB983134 FAU983134:FAX983134 FKQ983134:FKT983134 FUM983134:FUP983134 GEI983134:GEL983134 GOE983134:GOH983134 GYA983134:GYD983134 HHW983134:HHZ983134 HRS983134:HRV983134 IBO983134:IBR983134 ILK983134:ILN983134 IVG983134:IVJ983134 JFC983134:JFF983134 JOY983134:JPB983134 JYU983134:JYX983134 KIQ983134:KIT983134 KSM983134:KSP983134 LCI983134:LCL983134 LME983134:LMH983134 LWA983134:LWD983134 MFW983134:MFZ983134 MPS983134:MPV983134 MZO983134:MZR983134 NJK983134:NJN983134 NTG983134:NTJ983134 ODC983134:ODF983134 OMY983134:ONB983134 OWU983134:OWX983134 PGQ983134:PGT983134 PQM983134:PQP983134 QAI983134:QAL983134 QKE983134:QKH983134 QUA983134:QUD983134 RDW983134:RDZ983134 RNS983134:RNV983134 RXO983134:RXR983134 SHK983134:SHN983134 SRG983134:SRJ983134 TBC983134:TBF983134 TKY983134:TLB983134 TUU983134:TUX983134 UEQ983134:UET983134 UOM983134:UOP983134 UYI983134:UYL983134 VIE983134:VIH983134 VSA983134:VSD983134 WBW983134:WBZ983134 WLS983134:WLV983134 WVO983134:WVR983134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77:J77 JC77:JF77 SY77:TB77 ACU77:ACX77 AMQ77:AMT77 AWM77:AWP77 BGI77:BGL77 BQE77:BQH77 CAA77:CAD77 CJW77:CJZ77 CTS77:CTV77 DDO77:DDR77 DNK77:DNN77 DXG77:DXJ77 EHC77:EHF77 EQY77:ERB77 FAU77:FAX77 FKQ77:FKT77 FUM77:FUP77 GEI77:GEL77 GOE77:GOH77 GYA77:GYD77 HHW77:HHZ77 HRS77:HRV77 IBO77:IBR77 ILK77:ILN77 IVG77:IVJ77 JFC77:JFF77 JOY77:JPB77 JYU77:JYX77 KIQ77:KIT77 KSM77:KSP77 LCI77:LCL77 LME77:LMH77 LWA77:LWD77 MFW77:MFZ77 MPS77:MPV77 MZO77:MZR77 NJK77:NJN77 NTG77:NTJ77 ODC77:ODF77 OMY77:ONB77 OWU77:OWX77 PGQ77:PGT77 PQM77:PQP77 QAI77:QAL77 QKE77:QKH77 QUA77:QUD77 RDW77:RDZ77 RNS77:RNV77 RXO77:RXR77 SHK77:SHN77 SRG77:SRJ77 TBC77:TBF77 TKY77:TLB77 TUU77:TUX77 UEQ77:UET77 UOM77:UOP77 UYI77:UYL77 VIE77:VIH77 VSA77:VSD77 WBW77:WBZ77 WLS77:WLV77 WVO77:WVR77 G65613:J65613 JC65613:JF65613 SY65613:TB65613 ACU65613:ACX65613 AMQ65613:AMT65613 AWM65613:AWP65613 BGI65613:BGL65613 BQE65613:BQH65613 CAA65613:CAD65613 CJW65613:CJZ65613 CTS65613:CTV65613 DDO65613:DDR65613 DNK65613:DNN65613 DXG65613:DXJ65613 EHC65613:EHF65613 EQY65613:ERB65613 FAU65613:FAX65613 FKQ65613:FKT65613 FUM65613:FUP65613 GEI65613:GEL65613 GOE65613:GOH65613 GYA65613:GYD65613 HHW65613:HHZ65613 HRS65613:HRV65613 IBO65613:IBR65613 ILK65613:ILN65613 IVG65613:IVJ65613 JFC65613:JFF65613 JOY65613:JPB65613 JYU65613:JYX65613 KIQ65613:KIT65613 KSM65613:KSP65613 LCI65613:LCL65613 LME65613:LMH65613 LWA65613:LWD65613 MFW65613:MFZ65613 MPS65613:MPV65613 MZO65613:MZR65613 NJK65613:NJN65613 NTG65613:NTJ65613 ODC65613:ODF65613 OMY65613:ONB65613 OWU65613:OWX65613 PGQ65613:PGT65613 PQM65613:PQP65613 QAI65613:QAL65613 QKE65613:QKH65613 QUA65613:QUD65613 RDW65613:RDZ65613 RNS65613:RNV65613 RXO65613:RXR65613 SHK65613:SHN65613 SRG65613:SRJ65613 TBC65613:TBF65613 TKY65613:TLB65613 TUU65613:TUX65613 UEQ65613:UET65613 UOM65613:UOP65613 UYI65613:UYL65613 VIE65613:VIH65613 VSA65613:VSD65613 WBW65613:WBZ65613 WLS65613:WLV65613 WVO65613:WVR65613 G131149:J131149 JC131149:JF131149 SY131149:TB131149 ACU131149:ACX131149 AMQ131149:AMT131149 AWM131149:AWP131149 BGI131149:BGL131149 BQE131149:BQH131149 CAA131149:CAD131149 CJW131149:CJZ131149 CTS131149:CTV131149 DDO131149:DDR131149 DNK131149:DNN131149 DXG131149:DXJ131149 EHC131149:EHF131149 EQY131149:ERB131149 FAU131149:FAX131149 FKQ131149:FKT131149 FUM131149:FUP131149 GEI131149:GEL131149 GOE131149:GOH131149 GYA131149:GYD131149 HHW131149:HHZ131149 HRS131149:HRV131149 IBO131149:IBR131149 ILK131149:ILN131149 IVG131149:IVJ131149 JFC131149:JFF131149 JOY131149:JPB131149 JYU131149:JYX131149 KIQ131149:KIT131149 KSM131149:KSP131149 LCI131149:LCL131149 LME131149:LMH131149 LWA131149:LWD131149 MFW131149:MFZ131149 MPS131149:MPV131149 MZO131149:MZR131149 NJK131149:NJN131149 NTG131149:NTJ131149 ODC131149:ODF131149 OMY131149:ONB131149 OWU131149:OWX131149 PGQ131149:PGT131149 PQM131149:PQP131149 QAI131149:QAL131149 QKE131149:QKH131149 QUA131149:QUD131149 RDW131149:RDZ131149 RNS131149:RNV131149 RXO131149:RXR131149 SHK131149:SHN131149 SRG131149:SRJ131149 TBC131149:TBF131149 TKY131149:TLB131149 TUU131149:TUX131149 UEQ131149:UET131149 UOM131149:UOP131149 UYI131149:UYL131149 VIE131149:VIH131149 VSA131149:VSD131149 WBW131149:WBZ131149 WLS131149:WLV131149 WVO131149:WVR131149 G196685:J196685 JC196685:JF196685 SY196685:TB196685 ACU196685:ACX196685 AMQ196685:AMT196685 AWM196685:AWP196685 BGI196685:BGL196685 BQE196685:BQH196685 CAA196685:CAD196685 CJW196685:CJZ196685 CTS196685:CTV196685 DDO196685:DDR196685 DNK196685:DNN196685 DXG196685:DXJ196685 EHC196685:EHF196685 EQY196685:ERB196685 FAU196685:FAX196685 FKQ196685:FKT196685 FUM196685:FUP196685 GEI196685:GEL196685 GOE196685:GOH196685 GYA196685:GYD196685 HHW196685:HHZ196685 HRS196685:HRV196685 IBO196685:IBR196685 ILK196685:ILN196685 IVG196685:IVJ196685 JFC196685:JFF196685 JOY196685:JPB196685 JYU196685:JYX196685 KIQ196685:KIT196685 KSM196685:KSP196685 LCI196685:LCL196685 LME196685:LMH196685 LWA196685:LWD196685 MFW196685:MFZ196685 MPS196685:MPV196685 MZO196685:MZR196685 NJK196685:NJN196685 NTG196685:NTJ196685 ODC196685:ODF196685 OMY196685:ONB196685 OWU196685:OWX196685 PGQ196685:PGT196685 PQM196685:PQP196685 QAI196685:QAL196685 QKE196685:QKH196685 QUA196685:QUD196685 RDW196685:RDZ196685 RNS196685:RNV196685 RXO196685:RXR196685 SHK196685:SHN196685 SRG196685:SRJ196685 TBC196685:TBF196685 TKY196685:TLB196685 TUU196685:TUX196685 UEQ196685:UET196685 UOM196685:UOP196685 UYI196685:UYL196685 VIE196685:VIH196685 VSA196685:VSD196685 WBW196685:WBZ196685 WLS196685:WLV196685 WVO196685:WVR196685 G262221:J262221 JC262221:JF262221 SY262221:TB262221 ACU262221:ACX262221 AMQ262221:AMT262221 AWM262221:AWP262221 BGI262221:BGL262221 BQE262221:BQH262221 CAA262221:CAD262221 CJW262221:CJZ262221 CTS262221:CTV262221 DDO262221:DDR262221 DNK262221:DNN262221 DXG262221:DXJ262221 EHC262221:EHF262221 EQY262221:ERB262221 FAU262221:FAX262221 FKQ262221:FKT262221 FUM262221:FUP262221 GEI262221:GEL262221 GOE262221:GOH262221 GYA262221:GYD262221 HHW262221:HHZ262221 HRS262221:HRV262221 IBO262221:IBR262221 ILK262221:ILN262221 IVG262221:IVJ262221 JFC262221:JFF262221 JOY262221:JPB262221 JYU262221:JYX262221 KIQ262221:KIT262221 KSM262221:KSP262221 LCI262221:LCL262221 LME262221:LMH262221 LWA262221:LWD262221 MFW262221:MFZ262221 MPS262221:MPV262221 MZO262221:MZR262221 NJK262221:NJN262221 NTG262221:NTJ262221 ODC262221:ODF262221 OMY262221:ONB262221 OWU262221:OWX262221 PGQ262221:PGT262221 PQM262221:PQP262221 QAI262221:QAL262221 QKE262221:QKH262221 QUA262221:QUD262221 RDW262221:RDZ262221 RNS262221:RNV262221 RXO262221:RXR262221 SHK262221:SHN262221 SRG262221:SRJ262221 TBC262221:TBF262221 TKY262221:TLB262221 TUU262221:TUX262221 UEQ262221:UET262221 UOM262221:UOP262221 UYI262221:UYL262221 VIE262221:VIH262221 VSA262221:VSD262221 WBW262221:WBZ262221 WLS262221:WLV262221 WVO262221:WVR262221 G327757:J327757 JC327757:JF327757 SY327757:TB327757 ACU327757:ACX327757 AMQ327757:AMT327757 AWM327757:AWP327757 BGI327757:BGL327757 BQE327757:BQH327757 CAA327757:CAD327757 CJW327757:CJZ327757 CTS327757:CTV327757 DDO327757:DDR327757 DNK327757:DNN327757 DXG327757:DXJ327757 EHC327757:EHF327757 EQY327757:ERB327757 FAU327757:FAX327757 FKQ327757:FKT327757 FUM327757:FUP327757 GEI327757:GEL327757 GOE327757:GOH327757 GYA327757:GYD327757 HHW327757:HHZ327757 HRS327757:HRV327757 IBO327757:IBR327757 ILK327757:ILN327757 IVG327757:IVJ327757 JFC327757:JFF327757 JOY327757:JPB327757 JYU327757:JYX327757 KIQ327757:KIT327757 KSM327757:KSP327757 LCI327757:LCL327757 LME327757:LMH327757 LWA327757:LWD327757 MFW327757:MFZ327757 MPS327757:MPV327757 MZO327757:MZR327757 NJK327757:NJN327757 NTG327757:NTJ327757 ODC327757:ODF327757 OMY327757:ONB327757 OWU327757:OWX327757 PGQ327757:PGT327757 PQM327757:PQP327757 QAI327757:QAL327757 QKE327757:QKH327757 QUA327757:QUD327757 RDW327757:RDZ327757 RNS327757:RNV327757 RXO327757:RXR327757 SHK327757:SHN327757 SRG327757:SRJ327757 TBC327757:TBF327757 TKY327757:TLB327757 TUU327757:TUX327757 UEQ327757:UET327757 UOM327757:UOP327757 UYI327757:UYL327757 VIE327757:VIH327757 VSA327757:VSD327757 WBW327757:WBZ327757 WLS327757:WLV327757 WVO327757:WVR327757 G393293:J393293 JC393293:JF393293 SY393293:TB393293 ACU393293:ACX393293 AMQ393293:AMT393293 AWM393293:AWP393293 BGI393293:BGL393293 BQE393293:BQH393293 CAA393293:CAD393293 CJW393293:CJZ393293 CTS393293:CTV393293 DDO393293:DDR393293 DNK393293:DNN393293 DXG393293:DXJ393293 EHC393293:EHF393293 EQY393293:ERB393293 FAU393293:FAX393293 FKQ393293:FKT393293 FUM393293:FUP393293 GEI393293:GEL393293 GOE393293:GOH393293 GYA393293:GYD393293 HHW393293:HHZ393293 HRS393293:HRV393293 IBO393293:IBR393293 ILK393293:ILN393293 IVG393293:IVJ393293 JFC393293:JFF393293 JOY393293:JPB393293 JYU393293:JYX393293 KIQ393293:KIT393293 KSM393293:KSP393293 LCI393293:LCL393293 LME393293:LMH393293 LWA393293:LWD393293 MFW393293:MFZ393293 MPS393293:MPV393293 MZO393293:MZR393293 NJK393293:NJN393293 NTG393293:NTJ393293 ODC393293:ODF393293 OMY393293:ONB393293 OWU393293:OWX393293 PGQ393293:PGT393293 PQM393293:PQP393293 QAI393293:QAL393293 QKE393293:QKH393293 QUA393293:QUD393293 RDW393293:RDZ393293 RNS393293:RNV393293 RXO393293:RXR393293 SHK393293:SHN393293 SRG393293:SRJ393293 TBC393293:TBF393293 TKY393293:TLB393293 TUU393293:TUX393293 UEQ393293:UET393293 UOM393293:UOP393293 UYI393293:UYL393293 VIE393293:VIH393293 VSA393293:VSD393293 WBW393293:WBZ393293 WLS393293:WLV393293 WVO393293:WVR393293 G458829:J458829 JC458829:JF458829 SY458829:TB458829 ACU458829:ACX458829 AMQ458829:AMT458829 AWM458829:AWP458829 BGI458829:BGL458829 BQE458829:BQH458829 CAA458829:CAD458829 CJW458829:CJZ458829 CTS458829:CTV458829 DDO458829:DDR458829 DNK458829:DNN458829 DXG458829:DXJ458829 EHC458829:EHF458829 EQY458829:ERB458829 FAU458829:FAX458829 FKQ458829:FKT458829 FUM458829:FUP458829 GEI458829:GEL458829 GOE458829:GOH458829 GYA458829:GYD458829 HHW458829:HHZ458829 HRS458829:HRV458829 IBO458829:IBR458829 ILK458829:ILN458829 IVG458829:IVJ458829 JFC458829:JFF458829 JOY458829:JPB458829 JYU458829:JYX458829 KIQ458829:KIT458829 KSM458829:KSP458829 LCI458829:LCL458829 LME458829:LMH458829 LWA458829:LWD458829 MFW458829:MFZ458829 MPS458829:MPV458829 MZO458829:MZR458829 NJK458829:NJN458829 NTG458829:NTJ458829 ODC458829:ODF458829 OMY458829:ONB458829 OWU458829:OWX458829 PGQ458829:PGT458829 PQM458829:PQP458829 QAI458829:QAL458829 QKE458829:QKH458829 QUA458829:QUD458829 RDW458829:RDZ458829 RNS458829:RNV458829 RXO458829:RXR458829 SHK458829:SHN458829 SRG458829:SRJ458829 TBC458829:TBF458829 TKY458829:TLB458829 TUU458829:TUX458829 UEQ458829:UET458829 UOM458829:UOP458829 UYI458829:UYL458829 VIE458829:VIH458829 VSA458829:VSD458829 WBW458829:WBZ458829 WLS458829:WLV458829 WVO458829:WVR458829 G524365:J524365 JC524365:JF524365 SY524365:TB524365 ACU524365:ACX524365 AMQ524365:AMT524365 AWM524365:AWP524365 BGI524365:BGL524365 BQE524365:BQH524365 CAA524365:CAD524365 CJW524365:CJZ524365 CTS524365:CTV524365 DDO524365:DDR524365 DNK524365:DNN524365 DXG524365:DXJ524365 EHC524365:EHF524365 EQY524365:ERB524365 FAU524365:FAX524365 FKQ524365:FKT524365 FUM524365:FUP524365 GEI524365:GEL524365 GOE524365:GOH524365 GYA524365:GYD524365 HHW524365:HHZ524365 HRS524365:HRV524365 IBO524365:IBR524365 ILK524365:ILN524365 IVG524365:IVJ524365 JFC524365:JFF524365 JOY524365:JPB524365 JYU524365:JYX524365 KIQ524365:KIT524365 KSM524365:KSP524365 LCI524365:LCL524365 LME524365:LMH524365 LWA524365:LWD524365 MFW524365:MFZ524365 MPS524365:MPV524365 MZO524365:MZR524365 NJK524365:NJN524365 NTG524365:NTJ524365 ODC524365:ODF524365 OMY524365:ONB524365 OWU524365:OWX524365 PGQ524365:PGT524365 PQM524365:PQP524365 QAI524365:QAL524365 QKE524365:QKH524365 QUA524365:QUD524365 RDW524365:RDZ524365 RNS524365:RNV524365 RXO524365:RXR524365 SHK524365:SHN524365 SRG524365:SRJ524365 TBC524365:TBF524365 TKY524365:TLB524365 TUU524365:TUX524365 UEQ524365:UET524365 UOM524365:UOP524365 UYI524365:UYL524365 VIE524365:VIH524365 VSA524365:VSD524365 WBW524365:WBZ524365 WLS524365:WLV524365 WVO524365:WVR524365 G589901:J589901 JC589901:JF589901 SY589901:TB589901 ACU589901:ACX589901 AMQ589901:AMT589901 AWM589901:AWP589901 BGI589901:BGL589901 BQE589901:BQH589901 CAA589901:CAD589901 CJW589901:CJZ589901 CTS589901:CTV589901 DDO589901:DDR589901 DNK589901:DNN589901 DXG589901:DXJ589901 EHC589901:EHF589901 EQY589901:ERB589901 FAU589901:FAX589901 FKQ589901:FKT589901 FUM589901:FUP589901 GEI589901:GEL589901 GOE589901:GOH589901 GYA589901:GYD589901 HHW589901:HHZ589901 HRS589901:HRV589901 IBO589901:IBR589901 ILK589901:ILN589901 IVG589901:IVJ589901 JFC589901:JFF589901 JOY589901:JPB589901 JYU589901:JYX589901 KIQ589901:KIT589901 KSM589901:KSP589901 LCI589901:LCL589901 LME589901:LMH589901 LWA589901:LWD589901 MFW589901:MFZ589901 MPS589901:MPV589901 MZO589901:MZR589901 NJK589901:NJN589901 NTG589901:NTJ589901 ODC589901:ODF589901 OMY589901:ONB589901 OWU589901:OWX589901 PGQ589901:PGT589901 PQM589901:PQP589901 QAI589901:QAL589901 QKE589901:QKH589901 QUA589901:QUD589901 RDW589901:RDZ589901 RNS589901:RNV589901 RXO589901:RXR589901 SHK589901:SHN589901 SRG589901:SRJ589901 TBC589901:TBF589901 TKY589901:TLB589901 TUU589901:TUX589901 UEQ589901:UET589901 UOM589901:UOP589901 UYI589901:UYL589901 VIE589901:VIH589901 VSA589901:VSD589901 WBW589901:WBZ589901 WLS589901:WLV589901 WVO589901:WVR589901 G655437:J655437 JC655437:JF655437 SY655437:TB655437 ACU655437:ACX655437 AMQ655437:AMT655437 AWM655437:AWP655437 BGI655437:BGL655437 BQE655437:BQH655437 CAA655437:CAD655437 CJW655437:CJZ655437 CTS655437:CTV655437 DDO655437:DDR655437 DNK655437:DNN655437 DXG655437:DXJ655437 EHC655437:EHF655437 EQY655437:ERB655437 FAU655437:FAX655437 FKQ655437:FKT655437 FUM655437:FUP655437 GEI655437:GEL655437 GOE655437:GOH655437 GYA655437:GYD655437 HHW655437:HHZ655437 HRS655437:HRV655437 IBO655437:IBR655437 ILK655437:ILN655437 IVG655437:IVJ655437 JFC655437:JFF655437 JOY655437:JPB655437 JYU655437:JYX655437 KIQ655437:KIT655437 KSM655437:KSP655437 LCI655437:LCL655437 LME655437:LMH655437 LWA655437:LWD655437 MFW655437:MFZ655437 MPS655437:MPV655437 MZO655437:MZR655437 NJK655437:NJN655437 NTG655437:NTJ655437 ODC655437:ODF655437 OMY655437:ONB655437 OWU655437:OWX655437 PGQ655437:PGT655437 PQM655437:PQP655437 QAI655437:QAL655437 QKE655437:QKH655437 QUA655437:QUD655437 RDW655437:RDZ655437 RNS655437:RNV655437 RXO655437:RXR655437 SHK655437:SHN655437 SRG655437:SRJ655437 TBC655437:TBF655437 TKY655437:TLB655437 TUU655437:TUX655437 UEQ655437:UET655437 UOM655437:UOP655437 UYI655437:UYL655437 VIE655437:VIH655437 VSA655437:VSD655437 WBW655437:WBZ655437 WLS655437:WLV655437 WVO655437:WVR655437 G720973:J720973 JC720973:JF720973 SY720973:TB720973 ACU720973:ACX720973 AMQ720973:AMT720973 AWM720973:AWP720973 BGI720973:BGL720973 BQE720973:BQH720973 CAA720973:CAD720973 CJW720973:CJZ720973 CTS720973:CTV720973 DDO720973:DDR720973 DNK720973:DNN720973 DXG720973:DXJ720973 EHC720973:EHF720973 EQY720973:ERB720973 FAU720973:FAX720973 FKQ720973:FKT720973 FUM720973:FUP720973 GEI720973:GEL720973 GOE720973:GOH720973 GYA720973:GYD720973 HHW720973:HHZ720973 HRS720973:HRV720973 IBO720973:IBR720973 ILK720973:ILN720973 IVG720973:IVJ720973 JFC720973:JFF720973 JOY720973:JPB720973 JYU720973:JYX720973 KIQ720973:KIT720973 KSM720973:KSP720973 LCI720973:LCL720973 LME720973:LMH720973 LWA720973:LWD720973 MFW720973:MFZ720973 MPS720973:MPV720973 MZO720973:MZR720973 NJK720973:NJN720973 NTG720973:NTJ720973 ODC720973:ODF720973 OMY720973:ONB720973 OWU720973:OWX720973 PGQ720973:PGT720973 PQM720973:PQP720973 QAI720973:QAL720973 QKE720973:QKH720973 QUA720973:QUD720973 RDW720973:RDZ720973 RNS720973:RNV720973 RXO720973:RXR720973 SHK720973:SHN720973 SRG720973:SRJ720973 TBC720973:TBF720973 TKY720973:TLB720973 TUU720973:TUX720973 UEQ720973:UET720973 UOM720973:UOP720973 UYI720973:UYL720973 VIE720973:VIH720973 VSA720973:VSD720973 WBW720973:WBZ720973 WLS720973:WLV720973 WVO720973:WVR720973 G786509:J786509 JC786509:JF786509 SY786509:TB786509 ACU786509:ACX786509 AMQ786509:AMT786509 AWM786509:AWP786509 BGI786509:BGL786509 BQE786509:BQH786509 CAA786509:CAD786509 CJW786509:CJZ786509 CTS786509:CTV786509 DDO786509:DDR786509 DNK786509:DNN786509 DXG786509:DXJ786509 EHC786509:EHF786509 EQY786509:ERB786509 FAU786509:FAX786509 FKQ786509:FKT786509 FUM786509:FUP786509 GEI786509:GEL786509 GOE786509:GOH786509 GYA786509:GYD786509 HHW786509:HHZ786509 HRS786509:HRV786509 IBO786509:IBR786509 ILK786509:ILN786509 IVG786509:IVJ786509 JFC786509:JFF786509 JOY786509:JPB786509 JYU786509:JYX786509 KIQ786509:KIT786509 KSM786509:KSP786509 LCI786509:LCL786509 LME786509:LMH786509 LWA786509:LWD786509 MFW786509:MFZ786509 MPS786509:MPV786509 MZO786509:MZR786509 NJK786509:NJN786509 NTG786509:NTJ786509 ODC786509:ODF786509 OMY786509:ONB786509 OWU786509:OWX786509 PGQ786509:PGT786509 PQM786509:PQP786509 QAI786509:QAL786509 QKE786509:QKH786509 QUA786509:QUD786509 RDW786509:RDZ786509 RNS786509:RNV786509 RXO786509:RXR786509 SHK786509:SHN786509 SRG786509:SRJ786509 TBC786509:TBF786509 TKY786509:TLB786509 TUU786509:TUX786509 UEQ786509:UET786509 UOM786509:UOP786509 UYI786509:UYL786509 VIE786509:VIH786509 VSA786509:VSD786509 WBW786509:WBZ786509 WLS786509:WLV786509 WVO786509:WVR786509 G852045:J852045 JC852045:JF852045 SY852045:TB852045 ACU852045:ACX852045 AMQ852045:AMT852045 AWM852045:AWP852045 BGI852045:BGL852045 BQE852045:BQH852045 CAA852045:CAD852045 CJW852045:CJZ852045 CTS852045:CTV852045 DDO852045:DDR852045 DNK852045:DNN852045 DXG852045:DXJ852045 EHC852045:EHF852045 EQY852045:ERB852045 FAU852045:FAX852045 FKQ852045:FKT852045 FUM852045:FUP852045 GEI852045:GEL852045 GOE852045:GOH852045 GYA852045:GYD852045 HHW852045:HHZ852045 HRS852045:HRV852045 IBO852045:IBR852045 ILK852045:ILN852045 IVG852045:IVJ852045 JFC852045:JFF852045 JOY852045:JPB852045 JYU852045:JYX852045 KIQ852045:KIT852045 KSM852045:KSP852045 LCI852045:LCL852045 LME852045:LMH852045 LWA852045:LWD852045 MFW852045:MFZ852045 MPS852045:MPV852045 MZO852045:MZR852045 NJK852045:NJN852045 NTG852045:NTJ852045 ODC852045:ODF852045 OMY852045:ONB852045 OWU852045:OWX852045 PGQ852045:PGT852045 PQM852045:PQP852045 QAI852045:QAL852045 QKE852045:QKH852045 QUA852045:QUD852045 RDW852045:RDZ852045 RNS852045:RNV852045 RXO852045:RXR852045 SHK852045:SHN852045 SRG852045:SRJ852045 TBC852045:TBF852045 TKY852045:TLB852045 TUU852045:TUX852045 UEQ852045:UET852045 UOM852045:UOP852045 UYI852045:UYL852045 VIE852045:VIH852045 VSA852045:VSD852045 WBW852045:WBZ852045 WLS852045:WLV852045 WVO852045:WVR852045 G917581:J917581 JC917581:JF917581 SY917581:TB917581 ACU917581:ACX917581 AMQ917581:AMT917581 AWM917581:AWP917581 BGI917581:BGL917581 BQE917581:BQH917581 CAA917581:CAD917581 CJW917581:CJZ917581 CTS917581:CTV917581 DDO917581:DDR917581 DNK917581:DNN917581 DXG917581:DXJ917581 EHC917581:EHF917581 EQY917581:ERB917581 FAU917581:FAX917581 FKQ917581:FKT917581 FUM917581:FUP917581 GEI917581:GEL917581 GOE917581:GOH917581 GYA917581:GYD917581 HHW917581:HHZ917581 HRS917581:HRV917581 IBO917581:IBR917581 ILK917581:ILN917581 IVG917581:IVJ917581 JFC917581:JFF917581 JOY917581:JPB917581 JYU917581:JYX917581 KIQ917581:KIT917581 KSM917581:KSP917581 LCI917581:LCL917581 LME917581:LMH917581 LWA917581:LWD917581 MFW917581:MFZ917581 MPS917581:MPV917581 MZO917581:MZR917581 NJK917581:NJN917581 NTG917581:NTJ917581 ODC917581:ODF917581 OMY917581:ONB917581 OWU917581:OWX917581 PGQ917581:PGT917581 PQM917581:PQP917581 QAI917581:QAL917581 QKE917581:QKH917581 QUA917581:QUD917581 RDW917581:RDZ917581 RNS917581:RNV917581 RXO917581:RXR917581 SHK917581:SHN917581 SRG917581:SRJ917581 TBC917581:TBF917581 TKY917581:TLB917581 TUU917581:TUX917581 UEQ917581:UET917581 UOM917581:UOP917581 UYI917581:UYL917581 VIE917581:VIH917581 VSA917581:VSD917581 WBW917581:WBZ917581 WLS917581:WLV917581 WVO917581:WVR917581 G983117:J983117 JC983117:JF983117 SY983117:TB983117 ACU983117:ACX983117 AMQ983117:AMT983117 AWM983117:AWP983117 BGI983117:BGL983117 BQE983117:BQH983117 CAA983117:CAD983117 CJW983117:CJZ983117 CTS983117:CTV983117 DDO983117:DDR983117 DNK983117:DNN983117 DXG983117:DXJ983117 EHC983117:EHF983117 EQY983117:ERB983117 FAU983117:FAX983117 FKQ983117:FKT983117 FUM983117:FUP983117 GEI983117:GEL983117 GOE983117:GOH983117 GYA983117:GYD983117 HHW983117:HHZ983117 HRS983117:HRV983117 IBO983117:IBR983117 ILK983117:ILN983117 IVG983117:IVJ983117 JFC983117:JFF983117 JOY983117:JPB983117 JYU983117:JYX983117 KIQ983117:KIT983117 KSM983117:KSP983117 LCI983117:LCL983117 LME983117:LMH983117 LWA983117:LWD983117 MFW983117:MFZ983117 MPS983117:MPV983117 MZO983117:MZR983117 NJK983117:NJN983117 NTG983117:NTJ983117 ODC983117:ODF983117 OMY983117:ONB983117 OWU983117:OWX983117 PGQ983117:PGT983117 PQM983117:PQP983117 QAI983117:QAL983117 QKE983117:QKH983117 QUA983117:QUD983117 RDW983117:RDZ983117 RNS983117:RNV983117 RXO983117:RXR983117 SHK983117:SHN983117 SRG983117:SRJ983117 TBC983117:TBF983117 TKY983117:TLB983117 TUU983117:TUX983117 UEQ983117:UET983117 UOM983117:UOP983117 UYI983117:UYL983117 VIE983117:VIH983117 VSA983117:VSD983117 WBW983117:WBZ983117 WLS983117:WLV983117 WVO983117:WVR983117 G37:J41 JC37:JF41 SY37:TB41 ACU37:ACX41 AMQ37:AMT41 AWM37:AWP41 BGI37:BGL41 BQE37:BQH41 CAA37:CAD41 CJW37:CJZ41 CTS37:CTV41 DDO37:DDR41 DNK37:DNN41 DXG37:DXJ41 EHC37:EHF41 EQY37:ERB41 FAU37:FAX41 FKQ37:FKT41 FUM37:FUP41 GEI37:GEL41 GOE37:GOH41 GYA37:GYD41 HHW37:HHZ41 HRS37:HRV41 IBO37:IBR41 ILK37:ILN41 IVG37:IVJ41 JFC37:JFF41 JOY37:JPB41 JYU37:JYX41 KIQ37:KIT41 KSM37:KSP41 LCI37:LCL41 LME37:LMH41 LWA37:LWD41 MFW37:MFZ41 MPS37:MPV41 MZO37:MZR41 NJK37:NJN41 NTG37:NTJ41 ODC37:ODF41 OMY37:ONB41 OWU37:OWX41 PGQ37:PGT41 PQM37:PQP41 QAI37:QAL41 QKE37:QKH41 QUA37:QUD41 RDW37:RDZ41 RNS37:RNV41 RXO37:RXR41 SHK37:SHN41 SRG37:SRJ41 TBC37:TBF41 TKY37:TLB41 TUU37:TUX41 UEQ37:UET41 UOM37:UOP41 UYI37:UYL41 VIE37:VIH41 VSA37:VSD41 WBW37:WBZ41 WLS37:WLV41 WVO37:WVR41 G65573:J65577 JC65573:JF65577 SY65573:TB65577 ACU65573:ACX65577 AMQ65573:AMT65577 AWM65573:AWP65577 BGI65573:BGL65577 BQE65573:BQH65577 CAA65573:CAD65577 CJW65573:CJZ65577 CTS65573:CTV65577 DDO65573:DDR65577 DNK65573:DNN65577 DXG65573:DXJ65577 EHC65573:EHF65577 EQY65573:ERB65577 FAU65573:FAX65577 FKQ65573:FKT65577 FUM65573:FUP65577 GEI65573:GEL65577 GOE65573:GOH65577 GYA65573:GYD65577 HHW65573:HHZ65577 HRS65573:HRV65577 IBO65573:IBR65577 ILK65573:ILN65577 IVG65573:IVJ65577 JFC65573:JFF65577 JOY65573:JPB65577 JYU65573:JYX65577 KIQ65573:KIT65577 KSM65573:KSP65577 LCI65573:LCL65577 LME65573:LMH65577 LWA65573:LWD65577 MFW65573:MFZ65577 MPS65573:MPV65577 MZO65573:MZR65577 NJK65573:NJN65577 NTG65573:NTJ65577 ODC65573:ODF65577 OMY65573:ONB65577 OWU65573:OWX65577 PGQ65573:PGT65577 PQM65573:PQP65577 QAI65573:QAL65577 QKE65573:QKH65577 QUA65573:QUD65577 RDW65573:RDZ65577 RNS65573:RNV65577 RXO65573:RXR65577 SHK65573:SHN65577 SRG65573:SRJ65577 TBC65573:TBF65577 TKY65573:TLB65577 TUU65573:TUX65577 UEQ65573:UET65577 UOM65573:UOP65577 UYI65573:UYL65577 VIE65573:VIH65577 VSA65573:VSD65577 WBW65573:WBZ65577 WLS65573:WLV65577 WVO65573:WVR65577 G131109:J131113 JC131109:JF131113 SY131109:TB131113 ACU131109:ACX131113 AMQ131109:AMT131113 AWM131109:AWP131113 BGI131109:BGL131113 BQE131109:BQH131113 CAA131109:CAD131113 CJW131109:CJZ131113 CTS131109:CTV131113 DDO131109:DDR131113 DNK131109:DNN131113 DXG131109:DXJ131113 EHC131109:EHF131113 EQY131109:ERB131113 FAU131109:FAX131113 FKQ131109:FKT131113 FUM131109:FUP131113 GEI131109:GEL131113 GOE131109:GOH131113 GYA131109:GYD131113 HHW131109:HHZ131113 HRS131109:HRV131113 IBO131109:IBR131113 ILK131109:ILN131113 IVG131109:IVJ131113 JFC131109:JFF131113 JOY131109:JPB131113 JYU131109:JYX131113 KIQ131109:KIT131113 KSM131109:KSP131113 LCI131109:LCL131113 LME131109:LMH131113 LWA131109:LWD131113 MFW131109:MFZ131113 MPS131109:MPV131113 MZO131109:MZR131113 NJK131109:NJN131113 NTG131109:NTJ131113 ODC131109:ODF131113 OMY131109:ONB131113 OWU131109:OWX131113 PGQ131109:PGT131113 PQM131109:PQP131113 QAI131109:QAL131113 QKE131109:QKH131113 QUA131109:QUD131113 RDW131109:RDZ131113 RNS131109:RNV131113 RXO131109:RXR131113 SHK131109:SHN131113 SRG131109:SRJ131113 TBC131109:TBF131113 TKY131109:TLB131113 TUU131109:TUX131113 UEQ131109:UET131113 UOM131109:UOP131113 UYI131109:UYL131113 VIE131109:VIH131113 VSA131109:VSD131113 WBW131109:WBZ131113 WLS131109:WLV131113 WVO131109:WVR131113 G196645:J196649 JC196645:JF196649 SY196645:TB196649 ACU196645:ACX196649 AMQ196645:AMT196649 AWM196645:AWP196649 BGI196645:BGL196649 BQE196645:BQH196649 CAA196645:CAD196649 CJW196645:CJZ196649 CTS196645:CTV196649 DDO196645:DDR196649 DNK196645:DNN196649 DXG196645:DXJ196649 EHC196645:EHF196649 EQY196645:ERB196649 FAU196645:FAX196649 FKQ196645:FKT196649 FUM196645:FUP196649 GEI196645:GEL196649 GOE196645:GOH196649 GYA196645:GYD196649 HHW196645:HHZ196649 HRS196645:HRV196649 IBO196645:IBR196649 ILK196645:ILN196649 IVG196645:IVJ196649 JFC196645:JFF196649 JOY196645:JPB196649 JYU196645:JYX196649 KIQ196645:KIT196649 KSM196645:KSP196649 LCI196645:LCL196649 LME196645:LMH196649 LWA196645:LWD196649 MFW196645:MFZ196649 MPS196645:MPV196649 MZO196645:MZR196649 NJK196645:NJN196649 NTG196645:NTJ196649 ODC196645:ODF196649 OMY196645:ONB196649 OWU196645:OWX196649 PGQ196645:PGT196649 PQM196645:PQP196649 QAI196645:QAL196649 QKE196645:QKH196649 QUA196645:QUD196649 RDW196645:RDZ196649 RNS196645:RNV196649 RXO196645:RXR196649 SHK196645:SHN196649 SRG196645:SRJ196649 TBC196645:TBF196649 TKY196645:TLB196649 TUU196645:TUX196649 UEQ196645:UET196649 UOM196645:UOP196649 UYI196645:UYL196649 VIE196645:VIH196649 VSA196645:VSD196649 WBW196645:WBZ196649 WLS196645:WLV196649 WVO196645:WVR196649 G262181:J262185 JC262181:JF262185 SY262181:TB262185 ACU262181:ACX262185 AMQ262181:AMT262185 AWM262181:AWP262185 BGI262181:BGL262185 BQE262181:BQH262185 CAA262181:CAD262185 CJW262181:CJZ262185 CTS262181:CTV262185 DDO262181:DDR262185 DNK262181:DNN262185 DXG262181:DXJ262185 EHC262181:EHF262185 EQY262181:ERB262185 FAU262181:FAX262185 FKQ262181:FKT262185 FUM262181:FUP262185 GEI262181:GEL262185 GOE262181:GOH262185 GYA262181:GYD262185 HHW262181:HHZ262185 HRS262181:HRV262185 IBO262181:IBR262185 ILK262181:ILN262185 IVG262181:IVJ262185 JFC262181:JFF262185 JOY262181:JPB262185 JYU262181:JYX262185 KIQ262181:KIT262185 KSM262181:KSP262185 LCI262181:LCL262185 LME262181:LMH262185 LWA262181:LWD262185 MFW262181:MFZ262185 MPS262181:MPV262185 MZO262181:MZR262185 NJK262181:NJN262185 NTG262181:NTJ262185 ODC262181:ODF262185 OMY262181:ONB262185 OWU262181:OWX262185 PGQ262181:PGT262185 PQM262181:PQP262185 QAI262181:QAL262185 QKE262181:QKH262185 QUA262181:QUD262185 RDW262181:RDZ262185 RNS262181:RNV262185 RXO262181:RXR262185 SHK262181:SHN262185 SRG262181:SRJ262185 TBC262181:TBF262185 TKY262181:TLB262185 TUU262181:TUX262185 UEQ262181:UET262185 UOM262181:UOP262185 UYI262181:UYL262185 VIE262181:VIH262185 VSA262181:VSD262185 WBW262181:WBZ262185 WLS262181:WLV262185 WVO262181:WVR262185 G327717:J327721 JC327717:JF327721 SY327717:TB327721 ACU327717:ACX327721 AMQ327717:AMT327721 AWM327717:AWP327721 BGI327717:BGL327721 BQE327717:BQH327721 CAA327717:CAD327721 CJW327717:CJZ327721 CTS327717:CTV327721 DDO327717:DDR327721 DNK327717:DNN327721 DXG327717:DXJ327721 EHC327717:EHF327721 EQY327717:ERB327721 FAU327717:FAX327721 FKQ327717:FKT327721 FUM327717:FUP327721 GEI327717:GEL327721 GOE327717:GOH327721 GYA327717:GYD327721 HHW327717:HHZ327721 HRS327717:HRV327721 IBO327717:IBR327721 ILK327717:ILN327721 IVG327717:IVJ327721 JFC327717:JFF327721 JOY327717:JPB327721 JYU327717:JYX327721 KIQ327717:KIT327721 KSM327717:KSP327721 LCI327717:LCL327721 LME327717:LMH327721 LWA327717:LWD327721 MFW327717:MFZ327721 MPS327717:MPV327721 MZO327717:MZR327721 NJK327717:NJN327721 NTG327717:NTJ327721 ODC327717:ODF327721 OMY327717:ONB327721 OWU327717:OWX327721 PGQ327717:PGT327721 PQM327717:PQP327721 QAI327717:QAL327721 QKE327717:QKH327721 QUA327717:QUD327721 RDW327717:RDZ327721 RNS327717:RNV327721 RXO327717:RXR327721 SHK327717:SHN327721 SRG327717:SRJ327721 TBC327717:TBF327721 TKY327717:TLB327721 TUU327717:TUX327721 UEQ327717:UET327721 UOM327717:UOP327721 UYI327717:UYL327721 VIE327717:VIH327721 VSA327717:VSD327721 WBW327717:WBZ327721 WLS327717:WLV327721 WVO327717:WVR327721 G393253:J393257 JC393253:JF393257 SY393253:TB393257 ACU393253:ACX393257 AMQ393253:AMT393257 AWM393253:AWP393257 BGI393253:BGL393257 BQE393253:BQH393257 CAA393253:CAD393257 CJW393253:CJZ393257 CTS393253:CTV393257 DDO393253:DDR393257 DNK393253:DNN393257 DXG393253:DXJ393257 EHC393253:EHF393257 EQY393253:ERB393257 FAU393253:FAX393257 FKQ393253:FKT393257 FUM393253:FUP393257 GEI393253:GEL393257 GOE393253:GOH393257 GYA393253:GYD393257 HHW393253:HHZ393257 HRS393253:HRV393257 IBO393253:IBR393257 ILK393253:ILN393257 IVG393253:IVJ393257 JFC393253:JFF393257 JOY393253:JPB393257 JYU393253:JYX393257 KIQ393253:KIT393257 KSM393253:KSP393257 LCI393253:LCL393257 LME393253:LMH393257 LWA393253:LWD393257 MFW393253:MFZ393257 MPS393253:MPV393257 MZO393253:MZR393257 NJK393253:NJN393257 NTG393253:NTJ393257 ODC393253:ODF393257 OMY393253:ONB393257 OWU393253:OWX393257 PGQ393253:PGT393257 PQM393253:PQP393257 QAI393253:QAL393257 QKE393253:QKH393257 QUA393253:QUD393257 RDW393253:RDZ393257 RNS393253:RNV393257 RXO393253:RXR393257 SHK393253:SHN393257 SRG393253:SRJ393257 TBC393253:TBF393257 TKY393253:TLB393257 TUU393253:TUX393257 UEQ393253:UET393257 UOM393253:UOP393257 UYI393253:UYL393257 VIE393253:VIH393257 VSA393253:VSD393257 WBW393253:WBZ393257 WLS393253:WLV393257 WVO393253:WVR393257 G458789:J458793 JC458789:JF458793 SY458789:TB458793 ACU458789:ACX458793 AMQ458789:AMT458793 AWM458789:AWP458793 BGI458789:BGL458793 BQE458789:BQH458793 CAA458789:CAD458793 CJW458789:CJZ458793 CTS458789:CTV458793 DDO458789:DDR458793 DNK458789:DNN458793 DXG458789:DXJ458793 EHC458789:EHF458793 EQY458789:ERB458793 FAU458789:FAX458793 FKQ458789:FKT458793 FUM458789:FUP458793 GEI458789:GEL458793 GOE458789:GOH458793 GYA458789:GYD458793 HHW458789:HHZ458793 HRS458789:HRV458793 IBO458789:IBR458793 ILK458789:ILN458793 IVG458789:IVJ458793 JFC458789:JFF458793 JOY458789:JPB458793 JYU458789:JYX458793 KIQ458789:KIT458793 KSM458789:KSP458793 LCI458789:LCL458793 LME458789:LMH458793 LWA458789:LWD458793 MFW458789:MFZ458793 MPS458789:MPV458793 MZO458789:MZR458793 NJK458789:NJN458793 NTG458789:NTJ458793 ODC458789:ODF458793 OMY458789:ONB458793 OWU458789:OWX458793 PGQ458789:PGT458793 PQM458789:PQP458793 QAI458789:QAL458793 QKE458789:QKH458793 QUA458789:QUD458793 RDW458789:RDZ458793 RNS458789:RNV458793 RXO458789:RXR458793 SHK458789:SHN458793 SRG458789:SRJ458793 TBC458789:TBF458793 TKY458789:TLB458793 TUU458789:TUX458793 UEQ458789:UET458793 UOM458789:UOP458793 UYI458789:UYL458793 VIE458789:VIH458793 VSA458789:VSD458793 WBW458789:WBZ458793 WLS458789:WLV458793 WVO458789:WVR458793 G524325:J524329 JC524325:JF524329 SY524325:TB524329 ACU524325:ACX524329 AMQ524325:AMT524329 AWM524325:AWP524329 BGI524325:BGL524329 BQE524325:BQH524329 CAA524325:CAD524329 CJW524325:CJZ524329 CTS524325:CTV524329 DDO524325:DDR524329 DNK524325:DNN524329 DXG524325:DXJ524329 EHC524325:EHF524329 EQY524325:ERB524329 FAU524325:FAX524329 FKQ524325:FKT524329 FUM524325:FUP524329 GEI524325:GEL524329 GOE524325:GOH524329 GYA524325:GYD524329 HHW524325:HHZ524329 HRS524325:HRV524329 IBO524325:IBR524329 ILK524325:ILN524329 IVG524325:IVJ524329 JFC524325:JFF524329 JOY524325:JPB524329 JYU524325:JYX524329 KIQ524325:KIT524329 KSM524325:KSP524329 LCI524325:LCL524329 LME524325:LMH524329 LWA524325:LWD524329 MFW524325:MFZ524329 MPS524325:MPV524329 MZO524325:MZR524329 NJK524325:NJN524329 NTG524325:NTJ524329 ODC524325:ODF524329 OMY524325:ONB524329 OWU524325:OWX524329 PGQ524325:PGT524329 PQM524325:PQP524329 QAI524325:QAL524329 QKE524325:QKH524329 QUA524325:QUD524329 RDW524325:RDZ524329 RNS524325:RNV524329 RXO524325:RXR524329 SHK524325:SHN524329 SRG524325:SRJ524329 TBC524325:TBF524329 TKY524325:TLB524329 TUU524325:TUX524329 UEQ524325:UET524329 UOM524325:UOP524329 UYI524325:UYL524329 VIE524325:VIH524329 VSA524325:VSD524329 WBW524325:WBZ524329 WLS524325:WLV524329 WVO524325:WVR524329 G589861:J589865 JC589861:JF589865 SY589861:TB589865 ACU589861:ACX589865 AMQ589861:AMT589865 AWM589861:AWP589865 BGI589861:BGL589865 BQE589861:BQH589865 CAA589861:CAD589865 CJW589861:CJZ589865 CTS589861:CTV589865 DDO589861:DDR589865 DNK589861:DNN589865 DXG589861:DXJ589865 EHC589861:EHF589865 EQY589861:ERB589865 FAU589861:FAX589865 FKQ589861:FKT589865 FUM589861:FUP589865 GEI589861:GEL589865 GOE589861:GOH589865 GYA589861:GYD589865 HHW589861:HHZ589865 HRS589861:HRV589865 IBO589861:IBR589865 ILK589861:ILN589865 IVG589861:IVJ589865 JFC589861:JFF589865 JOY589861:JPB589865 JYU589861:JYX589865 KIQ589861:KIT589865 KSM589861:KSP589865 LCI589861:LCL589865 LME589861:LMH589865 LWA589861:LWD589865 MFW589861:MFZ589865 MPS589861:MPV589865 MZO589861:MZR589865 NJK589861:NJN589865 NTG589861:NTJ589865 ODC589861:ODF589865 OMY589861:ONB589865 OWU589861:OWX589865 PGQ589861:PGT589865 PQM589861:PQP589865 QAI589861:QAL589865 QKE589861:QKH589865 QUA589861:QUD589865 RDW589861:RDZ589865 RNS589861:RNV589865 RXO589861:RXR589865 SHK589861:SHN589865 SRG589861:SRJ589865 TBC589861:TBF589865 TKY589861:TLB589865 TUU589861:TUX589865 UEQ589861:UET589865 UOM589861:UOP589865 UYI589861:UYL589865 VIE589861:VIH589865 VSA589861:VSD589865 WBW589861:WBZ589865 WLS589861:WLV589865 WVO589861:WVR589865 G655397:J655401 JC655397:JF655401 SY655397:TB655401 ACU655397:ACX655401 AMQ655397:AMT655401 AWM655397:AWP655401 BGI655397:BGL655401 BQE655397:BQH655401 CAA655397:CAD655401 CJW655397:CJZ655401 CTS655397:CTV655401 DDO655397:DDR655401 DNK655397:DNN655401 DXG655397:DXJ655401 EHC655397:EHF655401 EQY655397:ERB655401 FAU655397:FAX655401 FKQ655397:FKT655401 FUM655397:FUP655401 GEI655397:GEL655401 GOE655397:GOH655401 GYA655397:GYD655401 HHW655397:HHZ655401 HRS655397:HRV655401 IBO655397:IBR655401 ILK655397:ILN655401 IVG655397:IVJ655401 JFC655397:JFF655401 JOY655397:JPB655401 JYU655397:JYX655401 KIQ655397:KIT655401 KSM655397:KSP655401 LCI655397:LCL655401 LME655397:LMH655401 LWA655397:LWD655401 MFW655397:MFZ655401 MPS655397:MPV655401 MZO655397:MZR655401 NJK655397:NJN655401 NTG655397:NTJ655401 ODC655397:ODF655401 OMY655397:ONB655401 OWU655397:OWX655401 PGQ655397:PGT655401 PQM655397:PQP655401 QAI655397:QAL655401 QKE655397:QKH655401 QUA655397:QUD655401 RDW655397:RDZ655401 RNS655397:RNV655401 RXO655397:RXR655401 SHK655397:SHN655401 SRG655397:SRJ655401 TBC655397:TBF655401 TKY655397:TLB655401 TUU655397:TUX655401 UEQ655397:UET655401 UOM655397:UOP655401 UYI655397:UYL655401 VIE655397:VIH655401 VSA655397:VSD655401 WBW655397:WBZ655401 WLS655397:WLV655401 WVO655397:WVR655401 G720933:J720937 JC720933:JF720937 SY720933:TB720937 ACU720933:ACX720937 AMQ720933:AMT720937 AWM720933:AWP720937 BGI720933:BGL720937 BQE720933:BQH720937 CAA720933:CAD720937 CJW720933:CJZ720937 CTS720933:CTV720937 DDO720933:DDR720937 DNK720933:DNN720937 DXG720933:DXJ720937 EHC720933:EHF720937 EQY720933:ERB720937 FAU720933:FAX720937 FKQ720933:FKT720937 FUM720933:FUP720937 GEI720933:GEL720937 GOE720933:GOH720937 GYA720933:GYD720937 HHW720933:HHZ720937 HRS720933:HRV720937 IBO720933:IBR720937 ILK720933:ILN720937 IVG720933:IVJ720937 JFC720933:JFF720937 JOY720933:JPB720937 JYU720933:JYX720937 KIQ720933:KIT720937 KSM720933:KSP720937 LCI720933:LCL720937 LME720933:LMH720937 LWA720933:LWD720937 MFW720933:MFZ720937 MPS720933:MPV720937 MZO720933:MZR720937 NJK720933:NJN720937 NTG720933:NTJ720937 ODC720933:ODF720937 OMY720933:ONB720937 OWU720933:OWX720937 PGQ720933:PGT720937 PQM720933:PQP720937 QAI720933:QAL720937 QKE720933:QKH720937 QUA720933:QUD720937 RDW720933:RDZ720937 RNS720933:RNV720937 RXO720933:RXR720937 SHK720933:SHN720937 SRG720933:SRJ720937 TBC720933:TBF720937 TKY720933:TLB720937 TUU720933:TUX720937 UEQ720933:UET720937 UOM720933:UOP720937 UYI720933:UYL720937 VIE720933:VIH720937 VSA720933:VSD720937 WBW720933:WBZ720937 WLS720933:WLV720937 WVO720933:WVR720937 G786469:J786473 JC786469:JF786473 SY786469:TB786473 ACU786469:ACX786473 AMQ786469:AMT786473 AWM786469:AWP786473 BGI786469:BGL786473 BQE786469:BQH786473 CAA786469:CAD786473 CJW786469:CJZ786473 CTS786469:CTV786473 DDO786469:DDR786473 DNK786469:DNN786473 DXG786469:DXJ786473 EHC786469:EHF786473 EQY786469:ERB786473 FAU786469:FAX786473 FKQ786469:FKT786473 FUM786469:FUP786473 GEI786469:GEL786473 GOE786469:GOH786473 GYA786469:GYD786473 HHW786469:HHZ786473 HRS786469:HRV786473 IBO786469:IBR786473 ILK786469:ILN786473 IVG786469:IVJ786473 JFC786469:JFF786473 JOY786469:JPB786473 JYU786469:JYX786473 KIQ786469:KIT786473 KSM786469:KSP786473 LCI786469:LCL786473 LME786469:LMH786473 LWA786469:LWD786473 MFW786469:MFZ786473 MPS786469:MPV786473 MZO786469:MZR786473 NJK786469:NJN786473 NTG786469:NTJ786473 ODC786469:ODF786473 OMY786469:ONB786473 OWU786469:OWX786473 PGQ786469:PGT786473 PQM786469:PQP786473 QAI786469:QAL786473 QKE786469:QKH786473 QUA786469:QUD786473 RDW786469:RDZ786473 RNS786469:RNV786473 RXO786469:RXR786473 SHK786469:SHN786473 SRG786469:SRJ786473 TBC786469:TBF786473 TKY786469:TLB786473 TUU786469:TUX786473 UEQ786469:UET786473 UOM786469:UOP786473 UYI786469:UYL786473 VIE786469:VIH786473 VSA786469:VSD786473 WBW786469:WBZ786473 WLS786469:WLV786473 WVO786469:WVR786473 G852005:J852009 JC852005:JF852009 SY852005:TB852009 ACU852005:ACX852009 AMQ852005:AMT852009 AWM852005:AWP852009 BGI852005:BGL852009 BQE852005:BQH852009 CAA852005:CAD852009 CJW852005:CJZ852009 CTS852005:CTV852009 DDO852005:DDR852009 DNK852005:DNN852009 DXG852005:DXJ852009 EHC852005:EHF852009 EQY852005:ERB852009 FAU852005:FAX852009 FKQ852005:FKT852009 FUM852005:FUP852009 GEI852005:GEL852009 GOE852005:GOH852009 GYA852005:GYD852009 HHW852005:HHZ852009 HRS852005:HRV852009 IBO852005:IBR852009 ILK852005:ILN852009 IVG852005:IVJ852009 JFC852005:JFF852009 JOY852005:JPB852009 JYU852005:JYX852009 KIQ852005:KIT852009 KSM852005:KSP852009 LCI852005:LCL852009 LME852005:LMH852009 LWA852005:LWD852009 MFW852005:MFZ852009 MPS852005:MPV852009 MZO852005:MZR852009 NJK852005:NJN852009 NTG852005:NTJ852009 ODC852005:ODF852009 OMY852005:ONB852009 OWU852005:OWX852009 PGQ852005:PGT852009 PQM852005:PQP852009 QAI852005:QAL852009 QKE852005:QKH852009 QUA852005:QUD852009 RDW852005:RDZ852009 RNS852005:RNV852009 RXO852005:RXR852009 SHK852005:SHN852009 SRG852005:SRJ852009 TBC852005:TBF852009 TKY852005:TLB852009 TUU852005:TUX852009 UEQ852005:UET852009 UOM852005:UOP852009 UYI852005:UYL852009 VIE852005:VIH852009 VSA852005:VSD852009 WBW852005:WBZ852009 WLS852005:WLV852009 WVO852005:WVR852009 G917541:J917545 JC917541:JF917545 SY917541:TB917545 ACU917541:ACX917545 AMQ917541:AMT917545 AWM917541:AWP917545 BGI917541:BGL917545 BQE917541:BQH917545 CAA917541:CAD917545 CJW917541:CJZ917545 CTS917541:CTV917545 DDO917541:DDR917545 DNK917541:DNN917545 DXG917541:DXJ917545 EHC917541:EHF917545 EQY917541:ERB917545 FAU917541:FAX917545 FKQ917541:FKT917545 FUM917541:FUP917545 GEI917541:GEL917545 GOE917541:GOH917545 GYA917541:GYD917545 HHW917541:HHZ917545 HRS917541:HRV917545 IBO917541:IBR917545 ILK917541:ILN917545 IVG917541:IVJ917545 JFC917541:JFF917545 JOY917541:JPB917545 JYU917541:JYX917545 KIQ917541:KIT917545 KSM917541:KSP917545 LCI917541:LCL917545 LME917541:LMH917545 LWA917541:LWD917545 MFW917541:MFZ917545 MPS917541:MPV917545 MZO917541:MZR917545 NJK917541:NJN917545 NTG917541:NTJ917545 ODC917541:ODF917545 OMY917541:ONB917545 OWU917541:OWX917545 PGQ917541:PGT917545 PQM917541:PQP917545 QAI917541:QAL917545 QKE917541:QKH917545 QUA917541:QUD917545 RDW917541:RDZ917545 RNS917541:RNV917545 RXO917541:RXR917545 SHK917541:SHN917545 SRG917541:SRJ917545 TBC917541:TBF917545 TKY917541:TLB917545 TUU917541:TUX917545 UEQ917541:UET917545 UOM917541:UOP917545 UYI917541:UYL917545 VIE917541:VIH917545 VSA917541:VSD917545 WBW917541:WBZ917545 WLS917541:WLV917545 WVO917541:WVR917545 G983077:J983081 JC983077:JF983081 SY983077:TB983081 ACU983077:ACX983081 AMQ983077:AMT983081 AWM983077:AWP983081 BGI983077:BGL983081 BQE983077:BQH983081 CAA983077:CAD983081 CJW983077:CJZ983081 CTS983077:CTV983081 DDO983077:DDR983081 DNK983077:DNN983081 DXG983077:DXJ983081 EHC983077:EHF983081 EQY983077:ERB983081 FAU983077:FAX983081 FKQ983077:FKT983081 FUM983077:FUP983081 GEI983077:GEL983081 GOE983077:GOH983081 GYA983077:GYD983081 HHW983077:HHZ983081 HRS983077:HRV983081 IBO983077:IBR983081 ILK983077:ILN983081 IVG983077:IVJ983081 JFC983077:JFF983081 JOY983077:JPB983081 JYU983077:JYX983081 KIQ983077:KIT983081 KSM983077:KSP983081 LCI983077:LCL983081 LME983077:LMH983081 LWA983077:LWD983081 MFW983077:MFZ983081 MPS983077:MPV983081 MZO983077:MZR983081 NJK983077:NJN983081 NTG983077:NTJ983081 ODC983077:ODF983081 OMY983077:ONB983081 OWU983077:OWX983081 PGQ983077:PGT983081 PQM983077:PQP983081 QAI983077:QAL983081 QKE983077:QKH983081 QUA983077:QUD983081 RDW983077:RDZ983081 RNS983077:RNV983081 RXO983077:RXR983081 SHK983077:SHN983081 SRG983077:SRJ983081 TBC983077:TBF983081 TKY983077:TLB983081 TUU983077:TUX983081 UEQ983077:UET983081 UOM983077:UOP983081 UYI983077:UYL983081 VIE983077:VIH983081 VSA983077:VSD983081 WBW983077:WBZ983081 WLS983077:WLV983081 WVO983077:WVR983081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G79:J81 JC79:JF81 SY79:TB81 ACU79:ACX81 AMQ79:AMT81 AWM79:AWP81 BGI79:BGL81 BQE79:BQH81 CAA79:CAD81 CJW79:CJZ81 CTS79:CTV81 DDO79:DDR81 DNK79:DNN81 DXG79:DXJ81 EHC79:EHF81 EQY79:ERB81 FAU79:FAX81 FKQ79:FKT81 FUM79:FUP81 GEI79:GEL81 GOE79:GOH81 GYA79:GYD81 HHW79:HHZ81 HRS79:HRV81 IBO79:IBR81 ILK79:ILN81 IVG79:IVJ81 JFC79:JFF81 JOY79:JPB81 JYU79:JYX81 KIQ79:KIT81 KSM79:KSP81 LCI79:LCL81 LME79:LMH81 LWA79:LWD81 MFW79:MFZ81 MPS79:MPV81 MZO79:MZR81 NJK79:NJN81 NTG79:NTJ81 ODC79:ODF81 OMY79:ONB81 OWU79:OWX81 PGQ79:PGT81 PQM79:PQP81 QAI79:QAL81 QKE79:QKH81 QUA79:QUD81 RDW79:RDZ81 RNS79:RNV81 RXO79:RXR81 SHK79:SHN81 SRG79:SRJ81 TBC79:TBF81 TKY79:TLB81 TUU79:TUX81 UEQ79:UET81 UOM79:UOP81 UYI79:UYL81 VIE79:VIH81 VSA79:VSD81 WBW79:WBZ81 WLS79:WLV81 WVO79:WVR81 G65615:J65617 JC65615:JF65617 SY65615:TB65617 ACU65615:ACX65617 AMQ65615:AMT65617 AWM65615:AWP65617 BGI65615:BGL65617 BQE65615:BQH65617 CAA65615:CAD65617 CJW65615:CJZ65617 CTS65615:CTV65617 DDO65615:DDR65617 DNK65615:DNN65617 DXG65615:DXJ65617 EHC65615:EHF65617 EQY65615:ERB65617 FAU65615:FAX65617 FKQ65615:FKT65617 FUM65615:FUP65617 GEI65615:GEL65617 GOE65615:GOH65617 GYA65615:GYD65617 HHW65615:HHZ65617 HRS65615:HRV65617 IBO65615:IBR65617 ILK65615:ILN65617 IVG65615:IVJ65617 JFC65615:JFF65617 JOY65615:JPB65617 JYU65615:JYX65617 KIQ65615:KIT65617 KSM65615:KSP65617 LCI65615:LCL65617 LME65615:LMH65617 LWA65615:LWD65617 MFW65615:MFZ65617 MPS65615:MPV65617 MZO65615:MZR65617 NJK65615:NJN65617 NTG65615:NTJ65617 ODC65615:ODF65617 OMY65615:ONB65617 OWU65615:OWX65617 PGQ65615:PGT65617 PQM65615:PQP65617 QAI65615:QAL65617 QKE65615:QKH65617 QUA65615:QUD65617 RDW65615:RDZ65617 RNS65615:RNV65617 RXO65615:RXR65617 SHK65615:SHN65617 SRG65615:SRJ65617 TBC65615:TBF65617 TKY65615:TLB65617 TUU65615:TUX65617 UEQ65615:UET65617 UOM65615:UOP65617 UYI65615:UYL65617 VIE65615:VIH65617 VSA65615:VSD65617 WBW65615:WBZ65617 WLS65615:WLV65617 WVO65615:WVR65617 G131151:J131153 JC131151:JF131153 SY131151:TB131153 ACU131151:ACX131153 AMQ131151:AMT131153 AWM131151:AWP131153 BGI131151:BGL131153 BQE131151:BQH131153 CAA131151:CAD131153 CJW131151:CJZ131153 CTS131151:CTV131153 DDO131151:DDR131153 DNK131151:DNN131153 DXG131151:DXJ131153 EHC131151:EHF131153 EQY131151:ERB131153 FAU131151:FAX131153 FKQ131151:FKT131153 FUM131151:FUP131153 GEI131151:GEL131153 GOE131151:GOH131153 GYA131151:GYD131153 HHW131151:HHZ131153 HRS131151:HRV131153 IBO131151:IBR131153 ILK131151:ILN131153 IVG131151:IVJ131153 JFC131151:JFF131153 JOY131151:JPB131153 JYU131151:JYX131153 KIQ131151:KIT131153 KSM131151:KSP131153 LCI131151:LCL131153 LME131151:LMH131153 LWA131151:LWD131153 MFW131151:MFZ131153 MPS131151:MPV131153 MZO131151:MZR131153 NJK131151:NJN131153 NTG131151:NTJ131153 ODC131151:ODF131153 OMY131151:ONB131153 OWU131151:OWX131153 PGQ131151:PGT131153 PQM131151:PQP131153 QAI131151:QAL131153 QKE131151:QKH131153 QUA131151:QUD131153 RDW131151:RDZ131153 RNS131151:RNV131153 RXO131151:RXR131153 SHK131151:SHN131153 SRG131151:SRJ131153 TBC131151:TBF131153 TKY131151:TLB131153 TUU131151:TUX131153 UEQ131151:UET131153 UOM131151:UOP131153 UYI131151:UYL131153 VIE131151:VIH131153 VSA131151:VSD131153 WBW131151:WBZ131153 WLS131151:WLV131153 WVO131151:WVR131153 G196687:J196689 JC196687:JF196689 SY196687:TB196689 ACU196687:ACX196689 AMQ196687:AMT196689 AWM196687:AWP196689 BGI196687:BGL196689 BQE196687:BQH196689 CAA196687:CAD196689 CJW196687:CJZ196689 CTS196687:CTV196689 DDO196687:DDR196689 DNK196687:DNN196689 DXG196687:DXJ196689 EHC196687:EHF196689 EQY196687:ERB196689 FAU196687:FAX196689 FKQ196687:FKT196689 FUM196687:FUP196689 GEI196687:GEL196689 GOE196687:GOH196689 GYA196687:GYD196689 HHW196687:HHZ196689 HRS196687:HRV196689 IBO196687:IBR196689 ILK196687:ILN196689 IVG196687:IVJ196689 JFC196687:JFF196689 JOY196687:JPB196689 JYU196687:JYX196689 KIQ196687:KIT196689 KSM196687:KSP196689 LCI196687:LCL196689 LME196687:LMH196689 LWA196687:LWD196689 MFW196687:MFZ196689 MPS196687:MPV196689 MZO196687:MZR196689 NJK196687:NJN196689 NTG196687:NTJ196689 ODC196687:ODF196689 OMY196687:ONB196689 OWU196687:OWX196689 PGQ196687:PGT196689 PQM196687:PQP196689 QAI196687:QAL196689 QKE196687:QKH196689 QUA196687:QUD196689 RDW196687:RDZ196689 RNS196687:RNV196689 RXO196687:RXR196689 SHK196687:SHN196689 SRG196687:SRJ196689 TBC196687:TBF196689 TKY196687:TLB196689 TUU196687:TUX196689 UEQ196687:UET196689 UOM196687:UOP196689 UYI196687:UYL196689 VIE196687:VIH196689 VSA196687:VSD196689 WBW196687:WBZ196689 WLS196687:WLV196689 WVO196687:WVR196689 G262223:J262225 JC262223:JF262225 SY262223:TB262225 ACU262223:ACX262225 AMQ262223:AMT262225 AWM262223:AWP262225 BGI262223:BGL262225 BQE262223:BQH262225 CAA262223:CAD262225 CJW262223:CJZ262225 CTS262223:CTV262225 DDO262223:DDR262225 DNK262223:DNN262225 DXG262223:DXJ262225 EHC262223:EHF262225 EQY262223:ERB262225 FAU262223:FAX262225 FKQ262223:FKT262225 FUM262223:FUP262225 GEI262223:GEL262225 GOE262223:GOH262225 GYA262223:GYD262225 HHW262223:HHZ262225 HRS262223:HRV262225 IBO262223:IBR262225 ILK262223:ILN262225 IVG262223:IVJ262225 JFC262223:JFF262225 JOY262223:JPB262225 JYU262223:JYX262225 KIQ262223:KIT262225 KSM262223:KSP262225 LCI262223:LCL262225 LME262223:LMH262225 LWA262223:LWD262225 MFW262223:MFZ262225 MPS262223:MPV262225 MZO262223:MZR262225 NJK262223:NJN262225 NTG262223:NTJ262225 ODC262223:ODF262225 OMY262223:ONB262225 OWU262223:OWX262225 PGQ262223:PGT262225 PQM262223:PQP262225 QAI262223:QAL262225 QKE262223:QKH262225 QUA262223:QUD262225 RDW262223:RDZ262225 RNS262223:RNV262225 RXO262223:RXR262225 SHK262223:SHN262225 SRG262223:SRJ262225 TBC262223:TBF262225 TKY262223:TLB262225 TUU262223:TUX262225 UEQ262223:UET262225 UOM262223:UOP262225 UYI262223:UYL262225 VIE262223:VIH262225 VSA262223:VSD262225 WBW262223:WBZ262225 WLS262223:WLV262225 WVO262223:WVR262225 G327759:J327761 JC327759:JF327761 SY327759:TB327761 ACU327759:ACX327761 AMQ327759:AMT327761 AWM327759:AWP327761 BGI327759:BGL327761 BQE327759:BQH327761 CAA327759:CAD327761 CJW327759:CJZ327761 CTS327759:CTV327761 DDO327759:DDR327761 DNK327759:DNN327761 DXG327759:DXJ327761 EHC327759:EHF327761 EQY327759:ERB327761 FAU327759:FAX327761 FKQ327759:FKT327761 FUM327759:FUP327761 GEI327759:GEL327761 GOE327759:GOH327761 GYA327759:GYD327761 HHW327759:HHZ327761 HRS327759:HRV327761 IBO327759:IBR327761 ILK327759:ILN327761 IVG327759:IVJ327761 JFC327759:JFF327761 JOY327759:JPB327761 JYU327759:JYX327761 KIQ327759:KIT327761 KSM327759:KSP327761 LCI327759:LCL327761 LME327759:LMH327761 LWA327759:LWD327761 MFW327759:MFZ327761 MPS327759:MPV327761 MZO327759:MZR327761 NJK327759:NJN327761 NTG327759:NTJ327761 ODC327759:ODF327761 OMY327759:ONB327761 OWU327759:OWX327761 PGQ327759:PGT327761 PQM327759:PQP327761 QAI327759:QAL327761 QKE327759:QKH327761 QUA327759:QUD327761 RDW327759:RDZ327761 RNS327759:RNV327761 RXO327759:RXR327761 SHK327759:SHN327761 SRG327759:SRJ327761 TBC327759:TBF327761 TKY327759:TLB327761 TUU327759:TUX327761 UEQ327759:UET327761 UOM327759:UOP327761 UYI327759:UYL327761 VIE327759:VIH327761 VSA327759:VSD327761 WBW327759:WBZ327761 WLS327759:WLV327761 WVO327759:WVR327761 G393295:J393297 JC393295:JF393297 SY393295:TB393297 ACU393295:ACX393297 AMQ393295:AMT393297 AWM393295:AWP393297 BGI393295:BGL393297 BQE393295:BQH393297 CAA393295:CAD393297 CJW393295:CJZ393297 CTS393295:CTV393297 DDO393295:DDR393297 DNK393295:DNN393297 DXG393295:DXJ393297 EHC393295:EHF393297 EQY393295:ERB393297 FAU393295:FAX393297 FKQ393295:FKT393297 FUM393295:FUP393297 GEI393295:GEL393297 GOE393295:GOH393297 GYA393295:GYD393297 HHW393295:HHZ393297 HRS393295:HRV393297 IBO393295:IBR393297 ILK393295:ILN393297 IVG393295:IVJ393297 JFC393295:JFF393297 JOY393295:JPB393297 JYU393295:JYX393297 KIQ393295:KIT393297 KSM393295:KSP393297 LCI393295:LCL393297 LME393295:LMH393297 LWA393295:LWD393297 MFW393295:MFZ393297 MPS393295:MPV393297 MZO393295:MZR393297 NJK393295:NJN393297 NTG393295:NTJ393297 ODC393295:ODF393297 OMY393295:ONB393297 OWU393295:OWX393297 PGQ393295:PGT393297 PQM393295:PQP393297 QAI393295:QAL393297 QKE393295:QKH393297 QUA393295:QUD393297 RDW393295:RDZ393297 RNS393295:RNV393297 RXO393295:RXR393297 SHK393295:SHN393297 SRG393295:SRJ393297 TBC393295:TBF393297 TKY393295:TLB393297 TUU393295:TUX393297 UEQ393295:UET393297 UOM393295:UOP393297 UYI393295:UYL393297 VIE393295:VIH393297 VSA393295:VSD393297 WBW393295:WBZ393297 WLS393295:WLV393297 WVO393295:WVR393297 G458831:J458833 JC458831:JF458833 SY458831:TB458833 ACU458831:ACX458833 AMQ458831:AMT458833 AWM458831:AWP458833 BGI458831:BGL458833 BQE458831:BQH458833 CAA458831:CAD458833 CJW458831:CJZ458833 CTS458831:CTV458833 DDO458831:DDR458833 DNK458831:DNN458833 DXG458831:DXJ458833 EHC458831:EHF458833 EQY458831:ERB458833 FAU458831:FAX458833 FKQ458831:FKT458833 FUM458831:FUP458833 GEI458831:GEL458833 GOE458831:GOH458833 GYA458831:GYD458833 HHW458831:HHZ458833 HRS458831:HRV458833 IBO458831:IBR458833 ILK458831:ILN458833 IVG458831:IVJ458833 JFC458831:JFF458833 JOY458831:JPB458833 JYU458831:JYX458833 KIQ458831:KIT458833 KSM458831:KSP458833 LCI458831:LCL458833 LME458831:LMH458833 LWA458831:LWD458833 MFW458831:MFZ458833 MPS458831:MPV458833 MZO458831:MZR458833 NJK458831:NJN458833 NTG458831:NTJ458833 ODC458831:ODF458833 OMY458831:ONB458833 OWU458831:OWX458833 PGQ458831:PGT458833 PQM458831:PQP458833 QAI458831:QAL458833 QKE458831:QKH458833 QUA458831:QUD458833 RDW458831:RDZ458833 RNS458831:RNV458833 RXO458831:RXR458833 SHK458831:SHN458833 SRG458831:SRJ458833 TBC458831:TBF458833 TKY458831:TLB458833 TUU458831:TUX458833 UEQ458831:UET458833 UOM458831:UOP458833 UYI458831:UYL458833 VIE458831:VIH458833 VSA458831:VSD458833 WBW458831:WBZ458833 WLS458831:WLV458833 WVO458831:WVR458833 G524367:J524369 JC524367:JF524369 SY524367:TB524369 ACU524367:ACX524369 AMQ524367:AMT524369 AWM524367:AWP524369 BGI524367:BGL524369 BQE524367:BQH524369 CAA524367:CAD524369 CJW524367:CJZ524369 CTS524367:CTV524369 DDO524367:DDR524369 DNK524367:DNN524369 DXG524367:DXJ524369 EHC524367:EHF524369 EQY524367:ERB524369 FAU524367:FAX524369 FKQ524367:FKT524369 FUM524367:FUP524369 GEI524367:GEL524369 GOE524367:GOH524369 GYA524367:GYD524369 HHW524367:HHZ524369 HRS524367:HRV524369 IBO524367:IBR524369 ILK524367:ILN524369 IVG524367:IVJ524369 JFC524367:JFF524369 JOY524367:JPB524369 JYU524367:JYX524369 KIQ524367:KIT524369 KSM524367:KSP524369 LCI524367:LCL524369 LME524367:LMH524369 LWA524367:LWD524369 MFW524367:MFZ524369 MPS524367:MPV524369 MZO524367:MZR524369 NJK524367:NJN524369 NTG524367:NTJ524369 ODC524367:ODF524369 OMY524367:ONB524369 OWU524367:OWX524369 PGQ524367:PGT524369 PQM524367:PQP524369 QAI524367:QAL524369 QKE524367:QKH524369 QUA524367:QUD524369 RDW524367:RDZ524369 RNS524367:RNV524369 RXO524367:RXR524369 SHK524367:SHN524369 SRG524367:SRJ524369 TBC524367:TBF524369 TKY524367:TLB524369 TUU524367:TUX524369 UEQ524367:UET524369 UOM524367:UOP524369 UYI524367:UYL524369 VIE524367:VIH524369 VSA524367:VSD524369 WBW524367:WBZ524369 WLS524367:WLV524369 WVO524367:WVR524369 G589903:J589905 JC589903:JF589905 SY589903:TB589905 ACU589903:ACX589905 AMQ589903:AMT589905 AWM589903:AWP589905 BGI589903:BGL589905 BQE589903:BQH589905 CAA589903:CAD589905 CJW589903:CJZ589905 CTS589903:CTV589905 DDO589903:DDR589905 DNK589903:DNN589905 DXG589903:DXJ589905 EHC589903:EHF589905 EQY589903:ERB589905 FAU589903:FAX589905 FKQ589903:FKT589905 FUM589903:FUP589905 GEI589903:GEL589905 GOE589903:GOH589905 GYA589903:GYD589905 HHW589903:HHZ589905 HRS589903:HRV589905 IBO589903:IBR589905 ILK589903:ILN589905 IVG589903:IVJ589905 JFC589903:JFF589905 JOY589903:JPB589905 JYU589903:JYX589905 KIQ589903:KIT589905 KSM589903:KSP589905 LCI589903:LCL589905 LME589903:LMH589905 LWA589903:LWD589905 MFW589903:MFZ589905 MPS589903:MPV589905 MZO589903:MZR589905 NJK589903:NJN589905 NTG589903:NTJ589905 ODC589903:ODF589905 OMY589903:ONB589905 OWU589903:OWX589905 PGQ589903:PGT589905 PQM589903:PQP589905 QAI589903:QAL589905 QKE589903:QKH589905 QUA589903:QUD589905 RDW589903:RDZ589905 RNS589903:RNV589905 RXO589903:RXR589905 SHK589903:SHN589905 SRG589903:SRJ589905 TBC589903:TBF589905 TKY589903:TLB589905 TUU589903:TUX589905 UEQ589903:UET589905 UOM589903:UOP589905 UYI589903:UYL589905 VIE589903:VIH589905 VSA589903:VSD589905 WBW589903:WBZ589905 WLS589903:WLV589905 WVO589903:WVR589905 G655439:J655441 JC655439:JF655441 SY655439:TB655441 ACU655439:ACX655441 AMQ655439:AMT655441 AWM655439:AWP655441 BGI655439:BGL655441 BQE655439:BQH655441 CAA655439:CAD655441 CJW655439:CJZ655441 CTS655439:CTV655441 DDO655439:DDR655441 DNK655439:DNN655441 DXG655439:DXJ655441 EHC655439:EHF655441 EQY655439:ERB655441 FAU655439:FAX655441 FKQ655439:FKT655441 FUM655439:FUP655441 GEI655439:GEL655441 GOE655439:GOH655441 GYA655439:GYD655441 HHW655439:HHZ655441 HRS655439:HRV655441 IBO655439:IBR655441 ILK655439:ILN655441 IVG655439:IVJ655441 JFC655439:JFF655441 JOY655439:JPB655441 JYU655439:JYX655441 KIQ655439:KIT655441 KSM655439:KSP655441 LCI655439:LCL655441 LME655439:LMH655441 LWA655439:LWD655441 MFW655439:MFZ655441 MPS655439:MPV655441 MZO655439:MZR655441 NJK655439:NJN655441 NTG655439:NTJ655441 ODC655439:ODF655441 OMY655439:ONB655441 OWU655439:OWX655441 PGQ655439:PGT655441 PQM655439:PQP655441 QAI655439:QAL655441 QKE655439:QKH655441 QUA655439:QUD655441 RDW655439:RDZ655441 RNS655439:RNV655441 RXO655439:RXR655441 SHK655439:SHN655441 SRG655439:SRJ655441 TBC655439:TBF655441 TKY655439:TLB655441 TUU655439:TUX655441 UEQ655439:UET655441 UOM655439:UOP655441 UYI655439:UYL655441 VIE655439:VIH655441 VSA655439:VSD655441 WBW655439:WBZ655441 WLS655439:WLV655441 WVO655439:WVR655441 G720975:J720977 JC720975:JF720977 SY720975:TB720977 ACU720975:ACX720977 AMQ720975:AMT720977 AWM720975:AWP720977 BGI720975:BGL720977 BQE720975:BQH720977 CAA720975:CAD720977 CJW720975:CJZ720977 CTS720975:CTV720977 DDO720975:DDR720977 DNK720975:DNN720977 DXG720975:DXJ720977 EHC720975:EHF720977 EQY720975:ERB720977 FAU720975:FAX720977 FKQ720975:FKT720977 FUM720975:FUP720977 GEI720975:GEL720977 GOE720975:GOH720977 GYA720975:GYD720977 HHW720975:HHZ720977 HRS720975:HRV720977 IBO720975:IBR720977 ILK720975:ILN720977 IVG720975:IVJ720977 JFC720975:JFF720977 JOY720975:JPB720977 JYU720975:JYX720977 KIQ720975:KIT720977 KSM720975:KSP720977 LCI720975:LCL720977 LME720975:LMH720977 LWA720975:LWD720977 MFW720975:MFZ720977 MPS720975:MPV720977 MZO720975:MZR720977 NJK720975:NJN720977 NTG720975:NTJ720977 ODC720975:ODF720977 OMY720975:ONB720977 OWU720975:OWX720977 PGQ720975:PGT720977 PQM720975:PQP720977 QAI720975:QAL720977 QKE720975:QKH720977 QUA720975:QUD720977 RDW720975:RDZ720977 RNS720975:RNV720977 RXO720975:RXR720977 SHK720975:SHN720977 SRG720975:SRJ720977 TBC720975:TBF720977 TKY720975:TLB720977 TUU720975:TUX720977 UEQ720975:UET720977 UOM720975:UOP720977 UYI720975:UYL720977 VIE720975:VIH720977 VSA720975:VSD720977 WBW720975:WBZ720977 WLS720975:WLV720977 WVO720975:WVR720977 G786511:J786513 JC786511:JF786513 SY786511:TB786513 ACU786511:ACX786513 AMQ786511:AMT786513 AWM786511:AWP786513 BGI786511:BGL786513 BQE786511:BQH786513 CAA786511:CAD786513 CJW786511:CJZ786513 CTS786511:CTV786513 DDO786511:DDR786513 DNK786511:DNN786513 DXG786511:DXJ786513 EHC786511:EHF786513 EQY786511:ERB786513 FAU786511:FAX786513 FKQ786511:FKT786513 FUM786511:FUP786513 GEI786511:GEL786513 GOE786511:GOH786513 GYA786511:GYD786513 HHW786511:HHZ786513 HRS786511:HRV786513 IBO786511:IBR786513 ILK786511:ILN786513 IVG786511:IVJ786513 JFC786511:JFF786513 JOY786511:JPB786513 JYU786511:JYX786513 KIQ786511:KIT786513 KSM786511:KSP786513 LCI786511:LCL786513 LME786511:LMH786513 LWA786511:LWD786513 MFW786511:MFZ786513 MPS786511:MPV786513 MZO786511:MZR786513 NJK786511:NJN786513 NTG786511:NTJ786513 ODC786511:ODF786513 OMY786511:ONB786513 OWU786511:OWX786513 PGQ786511:PGT786513 PQM786511:PQP786513 QAI786511:QAL786513 QKE786511:QKH786513 QUA786511:QUD786513 RDW786511:RDZ786513 RNS786511:RNV786513 RXO786511:RXR786513 SHK786511:SHN786513 SRG786511:SRJ786513 TBC786511:TBF786513 TKY786511:TLB786513 TUU786511:TUX786513 UEQ786511:UET786513 UOM786511:UOP786513 UYI786511:UYL786513 VIE786511:VIH786513 VSA786511:VSD786513 WBW786511:WBZ786513 WLS786511:WLV786513 WVO786511:WVR786513 G852047:J852049 JC852047:JF852049 SY852047:TB852049 ACU852047:ACX852049 AMQ852047:AMT852049 AWM852047:AWP852049 BGI852047:BGL852049 BQE852047:BQH852049 CAA852047:CAD852049 CJW852047:CJZ852049 CTS852047:CTV852049 DDO852047:DDR852049 DNK852047:DNN852049 DXG852047:DXJ852049 EHC852047:EHF852049 EQY852047:ERB852049 FAU852047:FAX852049 FKQ852047:FKT852049 FUM852047:FUP852049 GEI852047:GEL852049 GOE852047:GOH852049 GYA852047:GYD852049 HHW852047:HHZ852049 HRS852047:HRV852049 IBO852047:IBR852049 ILK852047:ILN852049 IVG852047:IVJ852049 JFC852047:JFF852049 JOY852047:JPB852049 JYU852047:JYX852049 KIQ852047:KIT852049 KSM852047:KSP852049 LCI852047:LCL852049 LME852047:LMH852049 LWA852047:LWD852049 MFW852047:MFZ852049 MPS852047:MPV852049 MZO852047:MZR852049 NJK852047:NJN852049 NTG852047:NTJ852049 ODC852047:ODF852049 OMY852047:ONB852049 OWU852047:OWX852049 PGQ852047:PGT852049 PQM852047:PQP852049 QAI852047:QAL852049 QKE852047:QKH852049 QUA852047:QUD852049 RDW852047:RDZ852049 RNS852047:RNV852049 RXO852047:RXR852049 SHK852047:SHN852049 SRG852047:SRJ852049 TBC852047:TBF852049 TKY852047:TLB852049 TUU852047:TUX852049 UEQ852047:UET852049 UOM852047:UOP852049 UYI852047:UYL852049 VIE852047:VIH852049 VSA852047:VSD852049 WBW852047:WBZ852049 WLS852047:WLV852049 WVO852047:WVR852049 G917583:J917585 JC917583:JF917585 SY917583:TB917585 ACU917583:ACX917585 AMQ917583:AMT917585 AWM917583:AWP917585 BGI917583:BGL917585 BQE917583:BQH917585 CAA917583:CAD917585 CJW917583:CJZ917585 CTS917583:CTV917585 DDO917583:DDR917585 DNK917583:DNN917585 DXG917583:DXJ917585 EHC917583:EHF917585 EQY917583:ERB917585 FAU917583:FAX917585 FKQ917583:FKT917585 FUM917583:FUP917585 GEI917583:GEL917585 GOE917583:GOH917585 GYA917583:GYD917585 HHW917583:HHZ917585 HRS917583:HRV917585 IBO917583:IBR917585 ILK917583:ILN917585 IVG917583:IVJ917585 JFC917583:JFF917585 JOY917583:JPB917585 JYU917583:JYX917585 KIQ917583:KIT917585 KSM917583:KSP917585 LCI917583:LCL917585 LME917583:LMH917585 LWA917583:LWD917585 MFW917583:MFZ917585 MPS917583:MPV917585 MZO917583:MZR917585 NJK917583:NJN917585 NTG917583:NTJ917585 ODC917583:ODF917585 OMY917583:ONB917585 OWU917583:OWX917585 PGQ917583:PGT917585 PQM917583:PQP917585 QAI917583:QAL917585 QKE917583:QKH917585 QUA917583:QUD917585 RDW917583:RDZ917585 RNS917583:RNV917585 RXO917583:RXR917585 SHK917583:SHN917585 SRG917583:SRJ917585 TBC917583:TBF917585 TKY917583:TLB917585 TUU917583:TUX917585 UEQ917583:UET917585 UOM917583:UOP917585 UYI917583:UYL917585 VIE917583:VIH917585 VSA917583:VSD917585 WBW917583:WBZ917585 WLS917583:WLV917585 WVO917583:WVR917585 G983119:J983121 JC983119:JF983121 SY983119:TB983121 ACU983119:ACX983121 AMQ983119:AMT983121 AWM983119:AWP983121 BGI983119:BGL983121 BQE983119:BQH983121 CAA983119:CAD983121 CJW983119:CJZ983121 CTS983119:CTV983121 DDO983119:DDR983121 DNK983119:DNN983121 DXG983119:DXJ983121 EHC983119:EHF983121 EQY983119:ERB983121 FAU983119:FAX983121 FKQ983119:FKT983121 FUM983119:FUP983121 GEI983119:GEL983121 GOE983119:GOH983121 GYA983119:GYD983121 HHW983119:HHZ983121 HRS983119:HRV983121 IBO983119:IBR983121 ILK983119:ILN983121 IVG983119:IVJ983121 JFC983119:JFF983121 JOY983119:JPB983121 JYU983119:JYX983121 KIQ983119:KIT983121 KSM983119:KSP983121 LCI983119:LCL983121 LME983119:LMH983121 LWA983119:LWD983121 MFW983119:MFZ983121 MPS983119:MPV983121 MZO983119:MZR983121 NJK983119:NJN983121 NTG983119:NTJ983121 ODC983119:ODF983121 OMY983119:ONB983121 OWU983119:OWX983121 PGQ983119:PGT983121 PQM983119:PQP983121 QAI983119:QAL983121 QKE983119:QKH983121 QUA983119:QUD983121 RDW983119:RDZ983121 RNS983119:RNV983121 RXO983119:RXR983121 SHK983119:SHN983121 SRG983119:SRJ983121 TBC983119:TBF983121 TKY983119:TLB983121 TUU983119:TUX983121 UEQ983119:UET983121 UOM983119:UOP983121 UYI983119:UYL983121 VIE983119:VIH983121 VSA983119:VSD983121 WBW983119:WBZ983121 WLS983119:WLV983121 WVO983119:WVR983121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57:J57 JC57:JF57 SY57:TB57 ACU57:ACX57 AMQ57:AMT57 AWM57:AWP57 BGI57:BGL57 BQE57:BQH57 CAA57:CAD57 CJW57:CJZ57 CTS57:CTV57 DDO57:DDR57 DNK57:DNN57 DXG57:DXJ57 EHC57:EHF57 EQY57:ERB57 FAU57:FAX57 FKQ57:FKT57 FUM57:FUP57 GEI57:GEL57 GOE57:GOH57 GYA57:GYD57 HHW57:HHZ57 HRS57:HRV57 IBO57:IBR57 ILK57:ILN57 IVG57:IVJ57 JFC57:JFF57 JOY57:JPB57 JYU57:JYX57 KIQ57:KIT57 KSM57:KSP57 LCI57:LCL57 LME57:LMH57 LWA57:LWD57 MFW57:MFZ57 MPS57:MPV57 MZO57:MZR57 NJK57:NJN57 NTG57:NTJ57 ODC57:ODF57 OMY57:ONB57 OWU57:OWX57 PGQ57:PGT57 PQM57:PQP57 QAI57:QAL57 QKE57:QKH57 QUA57:QUD57 RDW57:RDZ57 RNS57:RNV57 RXO57:RXR57 SHK57:SHN57 SRG57:SRJ57 TBC57:TBF57 TKY57:TLB57 TUU57:TUX57 UEQ57:UET57 UOM57:UOP57 UYI57:UYL57 VIE57:VIH57 VSA57:VSD57 WBW57:WBZ57 WLS57:WLV57 WVO57:WVR57 G65593:J65593 JC65593:JF65593 SY65593:TB65593 ACU65593:ACX65593 AMQ65593:AMT65593 AWM65593:AWP65593 BGI65593:BGL65593 BQE65593:BQH65593 CAA65593:CAD65593 CJW65593:CJZ65593 CTS65593:CTV65593 DDO65593:DDR65593 DNK65593:DNN65593 DXG65593:DXJ65593 EHC65593:EHF65593 EQY65593:ERB65593 FAU65593:FAX65593 FKQ65593:FKT65593 FUM65593:FUP65593 GEI65593:GEL65593 GOE65593:GOH65593 GYA65593:GYD65593 HHW65593:HHZ65593 HRS65593:HRV65593 IBO65593:IBR65593 ILK65593:ILN65593 IVG65593:IVJ65593 JFC65593:JFF65593 JOY65593:JPB65593 JYU65593:JYX65593 KIQ65593:KIT65593 KSM65593:KSP65593 LCI65593:LCL65593 LME65593:LMH65593 LWA65593:LWD65593 MFW65593:MFZ65593 MPS65593:MPV65593 MZO65593:MZR65593 NJK65593:NJN65593 NTG65593:NTJ65593 ODC65593:ODF65593 OMY65593:ONB65593 OWU65593:OWX65593 PGQ65593:PGT65593 PQM65593:PQP65593 QAI65593:QAL65593 QKE65593:QKH65593 QUA65593:QUD65593 RDW65593:RDZ65593 RNS65593:RNV65593 RXO65593:RXR65593 SHK65593:SHN65593 SRG65593:SRJ65593 TBC65593:TBF65593 TKY65593:TLB65593 TUU65593:TUX65593 UEQ65593:UET65593 UOM65593:UOP65593 UYI65593:UYL65593 VIE65593:VIH65593 VSA65593:VSD65593 WBW65593:WBZ65593 WLS65593:WLV65593 WVO65593:WVR65593 G131129:J131129 JC131129:JF131129 SY131129:TB131129 ACU131129:ACX131129 AMQ131129:AMT131129 AWM131129:AWP131129 BGI131129:BGL131129 BQE131129:BQH131129 CAA131129:CAD131129 CJW131129:CJZ131129 CTS131129:CTV131129 DDO131129:DDR131129 DNK131129:DNN131129 DXG131129:DXJ131129 EHC131129:EHF131129 EQY131129:ERB131129 FAU131129:FAX131129 FKQ131129:FKT131129 FUM131129:FUP131129 GEI131129:GEL131129 GOE131129:GOH131129 GYA131129:GYD131129 HHW131129:HHZ131129 HRS131129:HRV131129 IBO131129:IBR131129 ILK131129:ILN131129 IVG131129:IVJ131129 JFC131129:JFF131129 JOY131129:JPB131129 JYU131129:JYX131129 KIQ131129:KIT131129 KSM131129:KSP131129 LCI131129:LCL131129 LME131129:LMH131129 LWA131129:LWD131129 MFW131129:MFZ131129 MPS131129:MPV131129 MZO131129:MZR131129 NJK131129:NJN131129 NTG131129:NTJ131129 ODC131129:ODF131129 OMY131129:ONB131129 OWU131129:OWX131129 PGQ131129:PGT131129 PQM131129:PQP131129 QAI131129:QAL131129 QKE131129:QKH131129 QUA131129:QUD131129 RDW131129:RDZ131129 RNS131129:RNV131129 RXO131129:RXR131129 SHK131129:SHN131129 SRG131129:SRJ131129 TBC131129:TBF131129 TKY131129:TLB131129 TUU131129:TUX131129 UEQ131129:UET131129 UOM131129:UOP131129 UYI131129:UYL131129 VIE131129:VIH131129 VSA131129:VSD131129 WBW131129:WBZ131129 WLS131129:WLV131129 WVO131129:WVR131129 G196665:J196665 JC196665:JF196665 SY196665:TB196665 ACU196665:ACX196665 AMQ196665:AMT196665 AWM196665:AWP196665 BGI196665:BGL196665 BQE196665:BQH196665 CAA196665:CAD196665 CJW196665:CJZ196665 CTS196665:CTV196665 DDO196665:DDR196665 DNK196665:DNN196665 DXG196665:DXJ196665 EHC196665:EHF196665 EQY196665:ERB196665 FAU196665:FAX196665 FKQ196665:FKT196665 FUM196665:FUP196665 GEI196665:GEL196665 GOE196665:GOH196665 GYA196665:GYD196665 HHW196665:HHZ196665 HRS196665:HRV196665 IBO196665:IBR196665 ILK196665:ILN196665 IVG196665:IVJ196665 JFC196665:JFF196665 JOY196665:JPB196665 JYU196665:JYX196665 KIQ196665:KIT196665 KSM196665:KSP196665 LCI196665:LCL196665 LME196665:LMH196665 LWA196665:LWD196665 MFW196665:MFZ196665 MPS196665:MPV196665 MZO196665:MZR196665 NJK196665:NJN196665 NTG196665:NTJ196665 ODC196665:ODF196665 OMY196665:ONB196665 OWU196665:OWX196665 PGQ196665:PGT196665 PQM196665:PQP196665 QAI196665:QAL196665 QKE196665:QKH196665 QUA196665:QUD196665 RDW196665:RDZ196665 RNS196665:RNV196665 RXO196665:RXR196665 SHK196665:SHN196665 SRG196665:SRJ196665 TBC196665:TBF196665 TKY196665:TLB196665 TUU196665:TUX196665 UEQ196665:UET196665 UOM196665:UOP196665 UYI196665:UYL196665 VIE196665:VIH196665 VSA196665:VSD196665 WBW196665:WBZ196665 WLS196665:WLV196665 WVO196665:WVR196665 G262201:J262201 JC262201:JF262201 SY262201:TB262201 ACU262201:ACX262201 AMQ262201:AMT262201 AWM262201:AWP262201 BGI262201:BGL262201 BQE262201:BQH262201 CAA262201:CAD262201 CJW262201:CJZ262201 CTS262201:CTV262201 DDO262201:DDR262201 DNK262201:DNN262201 DXG262201:DXJ262201 EHC262201:EHF262201 EQY262201:ERB262201 FAU262201:FAX262201 FKQ262201:FKT262201 FUM262201:FUP262201 GEI262201:GEL262201 GOE262201:GOH262201 GYA262201:GYD262201 HHW262201:HHZ262201 HRS262201:HRV262201 IBO262201:IBR262201 ILK262201:ILN262201 IVG262201:IVJ262201 JFC262201:JFF262201 JOY262201:JPB262201 JYU262201:JYX262201 KIQ262201:KIT262201 KSM262201:KSP262201 LCI262201:LCL262201 LME262201:LMH262201 LWA262201:LWD262201 MFW262201:MFZ262201 MPS262201:MPV262201 MZO262201:MZR262201 NJK262201:NJN262201 NTG262201:NTJ262201 ODC262201:ODF262201 OMY262201:ONB262201 OWU262201:OWX262201 PGQ262201:PGT262201 PQM262201:PQP262201 QAI262201:QAL262201 QKE262201:QKH262201 QUA262201:QUD262201 RDW262201:RDZ262201 RNS262201:RNV262201 RXO262201:RXR262201 SHK262201:SHN262201 SRG262201:SRJ262201 TBC262201:TBF262201 TKY262201:TLB262201 TUU262201:TUX262201 UEQ262201:UET262201 UOM262201:UOP262201 UYI262201:UYL262201 VIE262201:VIH262201 VSA262201:VSD262201 WBW262201:WBZ262201 WLS262201:WLV262201 WVO262201:WVR262201 G327737:J327737 JC327737:JF327737 SY327737:TB327737 ACU327737:ACX327737 AMQ327737:AMT327737 AWM327737:AWP327737 BGI327737:BGL327737 BQE327737:BQH327737 CAA327737:CAD327737 CJW327737:CJZ327737 CTS327737:CTV327737 DDO327737:DDR327737 DNK327737:DNN327737 DXG327737:DXJ327737 EHC327737:EHF327737 EQY327737:ERB327737 FAU327737:FAX327737 FKQ327737:FKT327737 FUM327737:FUP327737 GEI327737:GEL327737 GOE327737:GOH327737 GYA327737:GYD327737 HHW327737:HHZ327737 HRS327737:HRV327737 IBO327737:IBR327737 ILK327737:ILN327737 IVG327737:IVJ327737 JFC327737:JFF327737 JOY327737:JPB327737 JYU327737:JYX327737 KIQ327737:KIT327737 KSM327737:KSP327737 LCI327737:LCL327737 LME327737:LMH327737 LWA327737:LWD327737 MFW327737:MFZ327737 MPS327737:MPV327737 MZO327737:MZR327737 NJK327737:NJN327737 NTG327737:NTJ327737 ODC327737:ODF327737 OMY327737:ONB327737 OWU327737:OWX327737 PGQ327737:PGT327737 PQM327737:PQP327737 QAI327737:QAL327737 QKE327737:QKH327737 QUA327737:QUD327737 RDW327737:RDZ327737 RNS327737:RNV327737 RXO327737:RXR327737 SHK327737:SHN327737 SRG327737:SRJ327737 TBC327737:TBF327737 TKY327737:TLB327737 TUU327737:TUX327737 UEQ327737:UET327737 UOM327737:UOP327737 UYI327737:UYL327737 VIE327737:VIH327737 VSA327737:VSD327737 WBW327737:WBZ327737 WLS327737:WLV327737 WVO327737:WVR327737 G393273:J393273 JC393273:JF393273 SY393273:TB393273 ACU393273:ACX393273 AMQ393273:AMT393273 AWM393273:AWP393273 BGI393273:BGL393273 BQE393273:BQH393273 CAA393273:CAD393273 CJW393273:CJZ393273 CTS393273:CTV393273 DDO393273:DDR393273 DNK393273:DNN393273 DXG393273:DXJ393273 EHC393273:EHF393273 EQY393273:ERB393273 FAU393273:FAX393273 FKQ393273:FKT393273 FUM393273:FUP393273 GEI393273:GEL393273 GOE393273:GOH393273 GYA393273:GYD393273 HHW393273:HHZ393273 HRS393273:HRV393273 IBO393273:IBR393273 ILK393273:ILN393273 IVG393273:IVJ393273 JFC393273:JFF393273 JOY393273:JPB393273 JYU393273:JYX393273 KIQ393273:KIT393273 KSM393273:KSP393273 LCI393273:LCL393273 LME393273:LMH393273 LWA393273:LWD393273 MFW393273:MFZ393273 MPS393273:MPV393273 MZO393273:MZR393273 NJK393273:NJN393273 NTG393273:NTJ393273 ODC393273:ODF393273 OMY393273:ONB393273 OWU393273:OWX393273 PGQ393273:PGT393273 PQM393273:PQP393273 QAI393273:QAL393273 QKE393273:QKH393273 QUA393273:QUD393273 RDW393273:RDZ393273 RNS393273:RNV393273 RXO393273:RXR393273 SHK393273:SHN393273 SRG393273:SRJ393273 TBC393273:TBF393273 TKY393273:TLB393273 TUU393273:TUX393273 UEQ393273:UET393273 UOM393273:UOP393273 UYI393273:UYL393273 VIE393273:VIH393273 VSA393273:VSD393273 WBW393273:WBZ393273 WLS393273:WLV393273 WVO393273:WVR393273 G458809:J458809 JC458809:JF458809 SY458809:TB458809 ACU458809:ACX458809 AMQ458809:AMT458809 AWM458809:AWP458809 BGI458809:BGL458809 BQE458809:BQH458809 CAA458809:CAD458809 CJW458809:CJZ458809 CTS458809:CTV458809 DDO458809:DDR458809 DNK458809:DNN458809 DXG458809:DXJ458809 EHC458809:EHF458809 EQY458809:ERB458809 FAU458809:FAX458809 FKQ458809:FKT458809 FUM458809:FUP458809 GEI458809:GEL458809 GOE458809:GOH458809 GYA458809:GYD458809 HHW458809:HHZ458809 HRS458809:HRV458809 IBO458809:IBR458809 ILK458809:ILN458809 IVG458809:IVJ458809 JFC458809:JFF458809 JOY458809:JPB458809 JYU458809:JYX458809 KIQ458809:KIT458809 KSM458809:KSP458809 LCI458809:LCL458809 LME458809:LMH458809 LWA458809:LWD458809 MFW458809:MFZ458809 MPS458809:MPV458809 MZO458809:MZR458809 NJK458809:NJN458809 NTG458809:NTJ458809 ODC458809:ODF458809 OMY458809:ONB458809 OWU458809:OWX458809 PGQ458809:PGT458809 PQM458809:PQP458809 QAI458809:QAL458809 QKE458809:QKH458809 QUA458809:QUD458809 RDW458809:RDZ458809 RNS458809:RNV458809 RXO458809:RXR458809 SHK458809:SHN458809 SRG458809:SRJ458809 TBC458809:TBF458809 TKY458809:TLB458809 TUU458809:TUX458809 UEQ458809:UET458809 UOM458809:UOP458809 UYI458809:UYL458809 VIE458809:VIH458809 VSA458809:VSD458809 WBW458809:WBZ458809 WLS458809:WLV458809 WVO458809:WVR458809 G524345:J524345 JC524345:JF524345 SY524345:TB524345 ACU524345:ACX524345 AMQ524345:AMT524345 AWM524345:AWP524345 BGI524345:BGL524345 BQE524345:BQH524345 CAA524345:CAD524345 CJW524345:CJZ524345 CTS524345:CTV524345 DDO524345:DDR524345 DNK524345:DNN524345 DXG524345:DXJ524345 EHC524345:EHF524345 EQY524345:ERB524345 FAU524345:FAX524345 FKQ524345:FKT524345 FUM524345:FUP524345 GEI524345:GEL524345 GOE524345:GOH524345 GYA524345:GYD524345 HHW524345:HHZ524345 HRS524345:HRV524345 IBO524345:IBR524345 ILK524345:ILN524345 IVG524345:IVJ524345 JFC524345:JFF524345 JOY524345:JPB524345 JYU524345:JYX524345 KIQ524345:KIT524345 KSM524345:KSP524345 LCI524345:LCL524345 LME524345:LMH524345 LWA524345:LWD524345 MFW524345:MFZ524345 MPS524345:MPV524345 MZO524345:MZR524345 NJK524345:NJN524345 NTG524345:NTJ524345 ODC524345:ODF524345 OMY524345:ONB524345 OWU524345:OWX524345 PGQ524345:PGT524345 PQM524345:PQP524345 QAI524345:QAL524345 QKE524345:QKH524345 QUA524345:QUD524345 RDW524345:RDZ524345 RNS524345:RNV524345 RXO524345:RXR524345 SHK524345:SHN524345 SRG524345:SRJ524345 TBC524345:TBF524345 TKY524345:TLB524345 TUU524345:TUX524345 UEQ524345:UET524345 UOM524345:UOP524345 UYI524345:UYL524345 VIE524345:VIH524345 VSA524345:VSD524345 WBW524345:WBZ524345 WLS524345:WLV524345 WVO524345:WVR524345 G589881:J589881 JC589881:JF589881 SY589881:TB589881 ACU589881:ACX589881 AMQ589881:AMT589881 AWM589881:AWP589881 BGI589881:BGL589881 BQE589881:BQH589881 CAA589881:CAD589881 CJW589881:CJZ589881 CTS589881:CTV589881 DDO589881:DDR589881 DNK589881:DNN589881 DXG589881:DXJ589881 EHC589881:EHF589881 EQY589881:ERB589881 FAU589881:FAX589881 FKQ589881:FKT589881 FUM589881:FUP589881 GEI589881:GEL589881 GOE589881:GOH589881 GYA589881:GYD589881 HHW589881:HHZ589881 HRS589881:HRV589881 IBO589881:IBR589881 ILK589881:ILN589881 IVG589881:IVJ589881 JFC589881:JFF589881 JOY589881:JPB589881 JYU589881:JYX589881 KIQ589881:KIT589881 KSM589881:KSP589881 LCI589881:LCL589881 LME589881:LMH589881 LWA589881:LWD589881 MFW589881:MFZ589881 MPS589881:MPV589881 MZO589881:MZR589881 NJK589881:NJN589881 NTG589881:NTJ589881 ODC589881:ODF589881 OMY589881:ONB589881 OWU589881:OWX589881 PGQ589881:PGT589881 PQM589881:PQP589881 QAI589881:QAL589881 QKE589881:QKH589881 QUA589881:QUD589881 RDW589881:RDZ589881 RNS589881:RNV589881 RXO589881:RXR589881 SHK589881:SHN589881 SRG589881:SRJ589881 TBC589881:TBF589881 TKY589881:TLB589881 TUU589881:TUX589881 UEQ589881:UET589881 UOM589881:UOP589881 UYI589881:UYL589881 VIE589881:VIH589881 VSA589881:VSD589881 WBW589881:WBZ589881 WLS589881:WLV589881 WVO589881:WVR589881 G655417:J655417 JC655417:JF655417 SY655417:TB655417 ACU655417:ACX655417 AMQ655417:AMT655417 AWM655417:AWP655417 BGI655417:BGL655417 BQE655417:BQH655417 CAA655417:CAD655417 CJW655417:CJZ655417 CTS655417:CTV655417 DDO655417:DDR655417 DNK655417:DNN655417 DXG655417:DXJ655417 EHC655417:EHF655417 EQY655417:ERB655417 FAU655417:FAX655417 FKQ655417:FKT655417 FUM655417:FUP655417 GEI655417:GEL655417 GOE655417:GOH655417 GYA655417:GYD655417 HHW655417:HHZ655417 HRS655417:HRV655417 IBO655417:IBR655417 ILK655417:ILN655417 IVG655417:IVJ655417 JFC655417:JFF655417 JOY655417:JPB655417 JYU655417:JYX655417 KIQ655417:KIT655417 KSM655417:KSP655417 LCI655417:LCL655417 LME655417:LMH655417 LWA655417:LWD655417 MFW655417:MFZ655417 MPS655417:MPV655417 MZO655417:MZR655417 NJK655417:NJN655417 NTG655417:NTJ655417 ODC655417:ODF655417 OMY655417:ONB655417 OWU655417:OWX655417 PGQ655417:PGT655417 PQM655417:PQP655417 QAI655417:QAL655417 QKE655417:QKH655417 QUA655417:QUD655417 RDW655417:RDZ655417 RNS655417:RNV655417 RXO655417:RXR655417 SHK655417:SHN655417 SRG655417:SRJ655417 TBC655417:TBF655417 TKY655417:TLB655417 TUU655417:TUX655417 UEQ655417:UET655417 UOM655417:UOP655417 UYI655417:UYL655417 VIE655417:VIH655417 VSA655417:VSD655417 WBW655417:WBZ655417 WLS655417:WLV655417 WVO655417:WVR655417 G720953:J720953 JC720953:JF720953 SY720953:TB720953 ACU720953:ACX720953 AMQ720953:AMT720953 AWM720953:AWP720953 BGI720953:BGL720953 BQE720953:BQH720953 CAA720953:CAD720953 CJW720953:CJZ720953 CTS720953:CTV720953 DDO720953:DDR720953 DNK720953:DNN720953 DXG720953:DXJ720953 EHC720953:EHF720953 EQY720953:ERB720953 FAU720953:FAX720953 FKQ720953:FKT720953 FUM720953:FUP720953 GEI720953:GEL720953 GOE720953:GOH720953 GYA720953:GYD720953 HHW720953:HHZ720953 HRS720953:HRV720953 IBO720953:IBR720953 ILK720953:ILN720953 IVG720953:IVJ720953 JFC720953:JFF720953 JOY720953:JPB720953 JYU720953:JYX720953 KIQ720953:KIT720953 KSM720953:KSP720953 LCI720953:LCL720953 LME720953:LMH720953 LWA720953:LWD720953 MFW720953:MFZ720953 MPS720953:MPV720953 MZO720953:MZR720953 NJK720953:NJN720953 NTG720953:NTJ720953 ODC720953:ODF720953 OMY720953:ONB720953 OWU720953:OWX720953 PGQ720953:PGT720953 PQM720953:PQP720953 QAI720953:QAL720953 QKE720953:QKH720953 QUA720953:QUD720953 RDW720953:RDZ720953 RNS720953:RNV720953 RXO720953:RXR720953 SHK720953:SHN720953 SRG720953:SRJ720953 TBC720953:TBF720953 TKY720953:TLB720953 TUU720953:TUX720953 UEQ720953:UET720953 UOM720953:UOP720953 UYI720953:UYL720953 VIE720953:VIH720953 VSA720953:VSD720953 WBW720953:WBZ720953 WLS720953:WLV720953 WVO720953:WVR720953 G786489:J786489 JC786489:JF786489 SY786489:TB786489 ACU786489:ACX786489 AMQ786489:AMT786489 AWM786489:AWP786489 BGI786489:BGL786489 BQE786489:BQH786489 CAA786489:CAD786489 CJW786489:CJZ786489 CTS786489:CTV786489 DDO786489:DDR786489 DNK786489:DNN786489 DXG786489:DXJ786489 EHC786489:EHF786489 EQY786489:ERB786489 FAU786489:FAX786489 FKQ786489:FKT786489 FUM786489:FUP786489 GEI786489:GEL786489 GOE786489:GOH786489 GYA786489:GYD786489 HHW786489:HHZ786489 HRS786489:HRV786489 IBO786489:IBR786489 ILK786489:ILN786489 IVG786489:IVJ786489 JFC786489:JFF786489 JOY786489:JPB786489 JYU786489:JYX786489 KIQ786489:KIT786489 KSM786489:KSP786489 LCI786489:LCL786489 LME786489:LMH786489 LWA786489:LWD786489 MFW786489:MFZ786489 MPS786489:MPV786489 MZO786489:MZR786489 NJK786489:NJN786489 NTG786489:NTJ786489 ODC786489:ODF786489 OMY786489:ONB786489 OWU786489:OWX786489 PGQ786489:PGT786489 PQM786489:PQP786489 QAI786489:QAL786489 QKE786489:QKH786489 QUA786489:QUD786489 RDW786489:RDZ786489 RNS786489:RNV786489 RXO786489:RXR786489 SHK786489:SHN786489 SRG786489:SRJ786489 TBC786489:TBF786489 TKY786489:TLB786489 TUU786489:TUX786489 UEQ786489:UET786489 UOM786489:UOP786489 UYI786489:UYL786489 VIE786489:VIH786489 VSA786489:VSD786489 WBW786489:WBZ786489 WLS786489:WLV786489 WVO786489:WVR786489 G852025:J852025 JC852025:JF852025 SY852025:TB852025 ACU852025:ACX852025 AMQ852025:AMT852025 AWM852025:AWP852025 BGI852025:BGL852025 BQE852025:BQH852025 CAA852025:CAD852025 CJW852025:CJZ852025 CTS852025:CTV852025 DDO852025:DDR852025 DNK852025:DNN852025 DXG852025:DXJ852025 EHC852025:EHF852025 EQY852025:ERB852025 FAU852025:FAX852025 FKQ852025:FKT852025 FUM852025:FUP852025 GEI852025:GEL852025 GOE852025:GOH852025 GYA852025:GYD852025 HHW852025:HHZ852025 HRS852025:HRV852025 IBO852025:IBR852025 ILK852025:ILN852025 IVG852025:IVJ852025 JFC852025:JFF852025 JOY852025:JPB852025 JYU852025:JYX852025 KIQ852025:KIT852025 KSM852025:KSP852025 LCI852025:LCL852025 LME852025:LMH852025 LWA852025:LWD852025 MFW852025:MFZ852025 MPS852025:MPV852025 MZO852025:MZR852025 NJK852025:NJN852025 NTG852025:NTJ852025 ODC852025:ODF852025 OMY852025:ONB852025 OWU852025:OWX852025 PGQ852025:PGT852025 PQM852025:PQP852025 QAI852025:QAL852025 QKE852025:QKH852025 QUA852025:QUD852025 RDW852025:RDZ852025 RNS852025:RNV852025 RXO852025:RXR852025 SHK852025:SHN852025 SRG852025:SRJ852025 TBC852025:TBF852025 TKY852025:TLB852025 TUU852025:TUX852025 UEQ852025:UET852025 UOM852025:UOP852025 UYI852025:UYL852025 VIE852025:VIH852025 VSA852025:VSD852025 WBW852025:WBZ852025 WLS852025:WLV852025 WVO852025:WVR852025 G917561:J917561 JC917561:JF917561 SY917561:TB917561 ACU917561:ACX917561 AMQ917561:AMT917561 AWM917561:AWP917561 BGI917561:BGL917561 BQE917561:BQH917561 CAA917561:CAD917561 CJW917561:CJZ917561 CTS917561:CTV917561 DDO917561:DDR917561 DNK917561:DNN917561 DXG917561:DXJ917561 EHC917561:EHF917561 EQY917561:ERB917561 FAU917561:FAX917561 FKQ917561:FKT917561 FUM917561:FUP917561 GEI917561:GEL917561 GOE917561:GOH917561 GYA917561:GYD917561 HHW917561:HHZ917561 HRS917561:HRV917561 IBO917561:IBR917561 ILK917561:ILN917561 IVG917561:IVJ917561 JFC917561:JFF917561 JOY917561:JPB917561 JYU917561:JYX917561 KIQ917561:KIT917561 KSM917561:KSP917561 LCI917561:LCL917561 LME917561:LMH917561 LWA917561:LWD917561 MFW917561:MFZ917561 MPS917561:MPV917561 MZO917561:MZR917561 NJK917561:NJN917561 NTG917561:NTJ917561 ODC917561:ODF917561 OMY917561:ONB917561 OWU917561:OWX917561 PGQ917561:PGT917561 PQM917561:PQP917561 QAI917561:QAL917561 QKE917561:QKH917561 QUA917561:QUD917561 RDW917561:RDZ917561 RNS917561:RNV917561 RXO917561:RXR917561 SHK917561:SHN917561 SRG917561:SRJ917561 TBC917561:TBF917561 TKY917561:TLB917561 TUU917561:TUX917561 UEQ917561:UET917561 UOM917561:UOP917561 UYI917561:UYL917561 VIE917561:VIH917561 VSA917561:VSD917561 WBW917561:WBZ917561 WLS917561:WLV917561 WVO917561:WVR917561 G983097:J983097 JC983097:JF983097 SY983097:TB983097 ACU983097:ACX983097 AMQ983097:AMT983097 AWM983097:AWP983097 BGI983097:BGL983097 BQE983097:BQH983097 CAA983097:CAD983097 CJW983097:CJZ983097 CTS983097:CTV983097 DDO983097:DDR983097 DNK983097:DNN983097 DXG983097:DXJ983097 EHC983097:EHF983097 EQY983097:ERB983097 FAU983097:FAX983097 FKQ983097:FKT983097 FUM983097:FUP983097 GEI983097:GEL983097 GOE983097:GOH983097 GYA983097:GYD983097 HHW983097:HHZ983097 HRS983097:HRV983097 IBO983097:IBR983097 ILK983097:ILN983097 IVG983097:IVJ983097 JFC983097:JFF983097 JOY983097:JPB983097 JYU983097:JYX983097 KIQ983097:KIT983097 KSM983097:KSP983097 LCI983097:LCL983097 LME983097:LMH983097 LWA983097:LWD983097 MFW983097:MFZ983097 MPS983097:MPV983097 MZO983097:MZR983097 NJK983097:NJN983097 NTG983097:NTJ983097 ODC983097:ODF983097 OMY983097:ONB983097 OWU983097:OWX983097 PGQ983097:PGT983097 PQM983097:PQP983097 QAI983097:QAL983097 QKE983097:QKH983097 QUA983097:QUD983097 RDW983097:RDZ983097 RNS983097:RNV983097 RXO983097:RXR983097 SHK983097:SHN983097 SRG983097:SRJ983097 TBC983097:TBF983097 TKY983097:TLB983097 TUU983097:TUX983097 UEQ983097:UET983097 UOM983097:UOP983097 UYI983097:UYL983097 VIE983097:VIH983097 VSA983097:VSD983097 WBW983097:WBZ983097 WLS983097:WLV983097 WVO983097:WVR983097 G60:J61 JC60:JF61 SY60:TB61 ACU60:ACX61 AMQ60:AMT61 AWM60:AWP61 BGI60:BGL61 BQE60:BQH61 CAA60:CAD61 CJW60:CJZ61 CTS60:CTV61 DDO60:DDR61 DNK60:DNN61 DXG60:DXJ61 EHC60:EHF61 EQY60:ERB61 FAU60:FAX61 FKQ60:FKT61 FUM60:FUP61 GEI60:GEL61 GOE60:GOH61 GYA60:GYD61 HHW60:HHZ61 HRS60:HRV61 IBO60:IBR61 ILK60:ILN61 IVG60:IVJ61 JFC60:JFF61 JOY60:JPB61 JYU60:JYX61 KIQ60:KIT61 KSM60:KSP61 LCI60:LCL61 LME60:LMH61 LWA60:LWD61 MFW60:MFZ61 MPS60:MPV61 MZO60:MZR61 NJK60:NJN61 NTG60:NTJ61 ODC60:ODF61 OMY60:ONB61 OWU60:OWX61 PGQ60:PGT61 PQM60:PQP61 QAI60:QAL61 QKE60:QKH61 QUA60:QUD61 RDW60:RDZ61 RNS60:RNV61 RXO60:RXR61 SHK60:SHN61 SRG60:SRJ61 TBC60:TBF61 TKY60:TLB61 TUU60:TUX61 UEQ60:UET61 UOM60:UOP61 UYI60:UYL61 VIE60:VIH61 VSA60:VSD61 WBW60:WBZ61 WLS60:WLV61 WVO60:WVR61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3:J64 JC63:JF64 SY63:TB64 ACU63:ACX64 AMQ63:AMT64 AWM63:AWP64 BGI63:BGL64 BQE63:BQH64 CAA63:CAD64 CJW63:CJZ64 CTS63:CTV64 DDO63:DDR64 DNK63:DNN64 DXG63:DXJ64 EHC63:EHF64 EQY63:ERB64 FAU63:FAX64 FKQ63:FKT64 FUM63:FUP64 GEI63:GEL64 GOE63:GOH64 GYA63:GYD64 HHW63:HHZ64 HRS63:HRV64 IBO63:IBR64 ILK63:ILN64 IVG63:IVJ64 JFC63:JFF64 JOY63:JPB64 JYU63:JYX64 KIQ63:KIT64 KSM63:KSP64 LCI63:LCL64 LME63:LMH64 LWA63:LWD64 MFW63:MFZ64 MPS63:MPV64 MZO63:MZR64 NJK63:NJN64 NTG63:NTJ64 ODC63:ODF64 OMY63:ONB64 OWU63:OWX64 PGQ63:PGT64 PQM63:PQP64 QAI63:QAL64 QKE63:QKH64 QUA63:QUD64 RDW63:RDZ64 RNS63:RNV64 RXO63:RXR64 SHK63:SHN64 SRG63:SRJ64 TBC63:TBF64 TKY63:TLB64 TUU63:TUX64 UEQ63:UET64 UOM63:UOP64 UYI63:UYL64 VIE63:VIH64 VSA63:VSD64 WBW63:WBZ64 WLS63:WLV64 WVO63:WVR64 G65599:J65600 JC65599:JF65600 SY65599:TB65600 ACU65599:ACX65600 AMQ65599:AMT65600 AWM65599:AWP65600 BGI65599:BGL65600 BQE65599:BQH65600 CAA65599:CAD65600 CJW65599:CJZ65600 CTS65599:CTV65600 DDO65599:DDR65600 DNK65599:DNN65600 DXG65599:DXJ65600 EHC65599:EHF65600 EQY65599:ERB65600 FAU65599:FAX65600 FKQ65599:FKT65600 FUM65599:FUP65600 GEI65599:GEL65600 GOE65599:GOH65600 GYA65599:GYD65600 HHW65599:HHZ65600 HRS65599:HRV65600 IBO65599:IBR65600 ILK65599:ILN65600 IVG65599:IVJ65600 JFC65599:JFF65600 JOY65599:JPB65600 JYU65599:JYX65600 KIQ65599:KIT65600 KSM65599:KSP65600 LCI65599:LCL65600 LME65599:LMH65600 LWA65599:LWD65600 MFW65599:MFZ65600 MPS65599:MPV65600 MZO65599:MZR65600 NJK65599:NJN65600 NTG65599:NTJ65600 ODC65599:ODF65600 OMY65599:ONB65600 OWU65599:OWX65600 PGQ65599:PGT65600 PQM65599:PQP65600 QAI65599:QAL65600 QKE65599:QKH65600 QUA65599:QUD65600 RDW65599:RDZ65600 RNS65599:RNV65600 RXO65599:RXR65600 SHK65599:SHN65600 SRG65599:SRJ65600 TBC65599:TBF65600 TKY65599:TLB65600 TUU65599:TUX65600 UEQ65599:UET65600 UOM65599:UOP65600 UYI65599:UYL65600 VIE65599:VIH65600 VSA65599:VSD65600 WBW65599:WBZ65600 WLS65599:WLV65600 WVO65599:WVR65600 G131135:J131136 JC131135:JF131136 SY131135:TB131136 ACU131135:ACX131136 AMQ131135:AMT131136 AWM131135:AWP131136 BGI131135:BGL131136 BQE131135:BQH131136 CAA131135:CAD131136 CJW131135:CJZ131136 CTS131135:CTV131136 DDO131135:DDR131136 DNK131135:DNN131136 DXG131135:DXJ131136 EHC131135:EHF131136 EQY131135:ERB131136 FAU131135:FAX131136 FKQ131135:FKT131136 FUM131135:FUP131136 GEI131135:GEL131136 GOE131135:GOH131136 GYA131135:GYD131136 HHW131135:HHZ131136 HRS131135:HRV131136 IBO131135:IBR131136 ILK131135:ILN131136 IVG131135:IVJ131136 JFC131135:JFF131136 JOY131135:JPB131136 JYU131135:JYX131136 KIQ131135:KIT131136 KSM131135:KSP131136 LCI131135:LCL131136 LME131135:LMH131136 LWA131135:LWD131136 MFW131135:MFZ131136 MPS131135:MPV131136 MZO131135:MZR131136 NJK131135:NJN131136 NTG131135:NTJ131136 ODC131135:ODF131136 OMY131135:ONB131136 OWU131135:OWX131136 PGQ131135:PGT131136 PQM131135:PQP131136 QAI131135:QAL131136 QKE131135:QKH131136 QUA131135:QUD131136 RDW131135:RDZ131136 RNS131135:RNV131136 RXO131135:RXR131136 SHK131135:SHN131136 SRG131135:SRJ131136 TBC131135:TBF131136 TKY131135:TLB131136 TUU131135:TUX131136 UEQ131135:UET131136 UOM131135:UOP131136 UYI131135:UYL131136 VIE131135:VIH131136 VSA131135:VSD131136 WBW131135:WBZ131136 WLS131135:WLV131136 WVO131135:WVR131136 G196671:J196672 JC196671:JF196672 SY196671:TB196672 ACU196671:ACX196672 AMQ196671:AMT196672 AWM196671:AWP196672 BGI196671:BGL196672 BQE196671:BQH196672 CAA196671:CAD196672 CJW196671:CJZ196672 CTS196671:CTV196672 DDO196671:DDR196672 DNK196671:DNN196672 DXG196671:DXJ196672 EHC196671:EHF196672 EQY196671:ERB196672 FAU196671:FAX196672 FKQ196671:FKT196672 FUM196671:FUP196672 GEI196671:GEL196672 GOE196671:GOH196672 GYA196671:GYD196672 HHW196671:HHZ196672 HRS196671:HRV196672 IBO196671:IBR196672 ILK196671:ILN196672 IVG196671:IVJ196672 JFC196671:JFF196672 JOY196671:JPB196672 JYU196671:JYX196672 KIQ196671:KIT196672 KSM196671:KSP196672 LCI196671:LCL196672 LME196671:LMH196672 LWA196671:LWD196672 MFW196671:MFZ196672 MPS196671:MPV196672 MZO196671:MZR196672 NJK196671:NJN196672 NTG196671:NTJ196672 ODC196671:ODF196672 OMY196671:ONB196672 OWU196671:OWX196672 PGQ196671:PGT196672 PQM196671:PQP196672 QAI196671:QAL196672 QKE196671:QKH196672 QUA196671:QUD196672 RDW196671:RDZ196672 RNS196671:RNV196672 RXO196671:RXR196672 SHK196671:SHN196672 SRG196671:SRJ196672 TBC196671:TBF196672 TKY196671:TLB196672 TUU196671:TUX196672 UEQ196671:UET196672 UOM196671:UOP196672 UYI196671:UYL196672 VIE196671:VIH196672 VSA196671:VSD196672 WBW196671:WBZ196672 WLS196671:WLV196672 WVO196671:WVR196672 G262207:J262208 JC262207:JF262208 SY262207:TB262208 ACU262207:ACX262208 AMQ262207:AMT262208 AWM262207:AWP262208 BGI262207:BGL262208 BQE262207:BQH262208 CAA262207:CAD262208 CJW262207:CJZ262208 CTS262207:CTV262208 DDO262207:DDR262208 DNK262207:DNN262208 DXG262207:DXJ262208 EHC262207:EHF262208 EQY262207:ERB262208 FAU262207:FAX262208 FKQ262207:FKT262208 FUM262207:FUP262208 GEI262207:GEL262208 GOE262207:GOH262208 GYA262207:GYD262208 HHW262207:HHZ262208 HRS262207:HRV262208 IBO262207:IBR262208 ILK262207:ILN262208 IVG262207:IVJ262208 JFC262207:JFF262208 JOY262207:JPB262208 JYU262207:JYX262208 KIQ262207:KIT262208 KSM262207:KSP262208 LCI262207:LCL262208 LME262207:LMH262208 LWA262207:LWD262208 MFW262207:MFZ262208 MPS262207:MPV262208 MZO262207:MZR262208 NJK262207:NJN262208 NTG262207:NTJ262208 ODC262207:ODF262208 OMY262207:ONB262208 OWU262207:OWX262208 PGQ262207:PGT262208 PQM262207:PQP262208 QAI262207:QAL262208 QKE262207:QKH262208 QUA262207:QUD262208 RDW262207:RDZ262208 RNS262207:RNV262208 RXO262207:RXR262208 SHK262207:SHN262208 SRG262207:SRJ262208 TBC262207:TBF262208 TKY262207:TLB262208 TUU262207:TUX262208 UEQ262207:UET262208 UOM262207:UOP262208 UYI262207:UYL262208 VIE262207:VIH262208 VSA262207:VSD262208 WBW262207:WBZ262208 WLS262207:WLV262208 WVO262207:WVR262208 G327743:J327744 JC327743:JF327744 SY327743:TB327744 ACU327743:ACX327744 AMQ327743:AMT327744 AWM327743:AWP327744 BGI327743:BGL327744 BQE327743:BQH327744 CAA327743:CAD327744 CJW327743:CJZ327744 CTS327743:CTV327744 DDO327743:DDR327744 DNK327743:DNN327744 DXG327743:DXJ327744 EHC327743:EHF327744 EQY327743:ERB327744 FAU327743:FAX327744 FKQ327743:FKT327744 FUM327743:FUP327744 GEI327743:GEL327744 GOE327743:GOH327744 GYA327743:GYD327744 HHW327743:HHZ327744 HRS327743:HRV327744 IBO327743:IBR327744 ILK327743:ILN327744 IVG327743:IVJ327744 JFC327743:JFF327744 JOY327743:JPB327744 JYU327743:JYX327744 KIQ327743:KIT327744 KSM327743:KSP327744 LCI327743:LCL327744 LME327743:LMH327744 LWA327743:LWD327744 MFW327743:MFZ327744 MPS327743:MPV327744 MZO327743:MZR327744 NJK327743:NJN327744 NTG327743:NTJ327744 ODC327743:ODF327744 OMY327743:ONB327744 OWU327743:OWX327744 PGQ327743:PGT327744 PQM327743:PQP327744 QAI327743:QAL327744 QKE327743:QKH327744 QUA327743:QUD327744 RDW327743:RDZ327744 RNS327743:RNV327744 RXO327743:RXR327744 SHK327743:SHN327744 SRG327743:SRJ327744 TBC327743:TBF327744 TKY327743:TLB327744 TUU327743:TUX327744 UEQ327743:UET327744 UOM327743:UOP327744 UYI327743:UYL327744 VIE327743:VIH327744 VSA327743:VSD327744 WBW327743:WBZ327744 WLS327743:WLV327744 WVO327743:WVR327744 G393279:J393280 JC393279:JF393280 SY393279:TB393280 ACU393279:ACX393280 AMQ393279:AMT393280 AWM393279:AWP393280 BGI393279:BGL393280 BQE393279:BQH393280 CAA393279:CAD393280 CJW393279:CJZ393280 CTS393279:CTV393280 DDO393279:DDR393280 DNK393279:DNN393280 DXG393279:DXJ393280 EHC393279:EHF393280 EQY393279:ERB393280 FAU393279:FAX393280 FKQ393279:FKT393280 FUM393279:FUP393280 GEI393279:GEL393280 GOE393279:GOH393280 GYA393279:GYD393280 HHW393279:HHZ393280 HRS393279:HRV393280 IBO393279:IBR393280 ILK393279:ILN393280 IVG393279:IVJ393280 JFC393279:JFF393280 JOY393279:JPB393280 JYU393279:JYX393280 KIQ393279:KIT393280 KSM393279:KSP393280 LCI393279:LCL393280 LME393279:LMH393280 LWA393279:LWD393280 MFW393279:MFZ393280 MPS393279:MPV393280 MZO393279:MZR393280 NJK393279:NJN393280 NTG393279:NTJ393280 ODC393279:ODF393280 OMY393279:ONB393280 OWU393279:OWX393280 PGQ393279:PGT393280 PQM393279:PQP393280 QAI393279:QAL393280 QKE393279:QKH393280 QUA393279:QUD393280 RDW393279:RDZ393280 RNS393279:RNV393280 RXO393279:RXR393280 SHK393279:SHN393280 SRG393279:SRJ393280 TBC393279:TBF393280 TKY393279:TLB393280 TUU393279:TUX393280 UEQ393279:UET393280 UOM393279:UOP393280 UYI393279:UYL393280 VIE393279:VIH393280 VSA393279:VSD393280 WBW393279:WBZ393280 WLS393279:WLV393280 WVO393279:WVR393280 G458815:J458816 JC458815:JF458816 SY458815:TB458816 ACU458815:ACX458816 AMQ458815:AMT458816 AWM458815:AWP458816 BGI458815:BGL458816 BQE458815:BQH458816 CAA458815:CAD458816 CJW458815:CJZ458816 CTS458815:CTV458816 DDO458815:DDR458816 DNK458815:DNN458816 DXG458815:DXJ458816 EHC458815:EHF458816 EQY458815:ERB458816 FAU458815:FAX458816 FKQ458815:FKT458816 FUM458815:FUP458816 GEI458815:GEL458816 GOE458815:GOH458816 GYA458815:GYD458816 HHW458815:HHZ458816 HRS458815:HRV458816 IBO458815:IBR458816 ILK458815:ILN458816 IVG458815:IVJ458816 JFC458815:JFF458816 JOY458815:JPB458816 JYU458815:JYX458816 KIQ458815:KIT458816 KSM458815:KSP458816 LCI458815:LCL458816 LME458815:LMH458816 LWA458815:LWD458816 MFW458815:MFZ458816 MPS458815:MPV458816 MZO458815:MZR458816 NJK458815:NJN458816 NTG458815:NTJ458816 ODC458815:ODF458816 OMY458815:ONB458816 OWU458815:OWX458816 PGQ458815:PGT458816 PQM458815:PQP458816 QAI458815:QAL458816 QKE458815:QKH458816 QUA458815:QUD458816 RDW458815:RDZ458816 RNS458815:RNV458816 RXO458815:RXR458816 SHK458815:SHN458816 SRG458815:SRJ458816 TBC458815:TBF458816 TKY458815:TLB458816 TUU458815:TUX458816 UEQ458815:UET458816 UOM458815:UOP458816 UYI458815:UYL458816 VIE458815:VIH458816 VSA458815:VSD458816 WBW458815:WBZ458816 WLS458815:WLV458816 WVO458815:WVR458816 G524351:J524352 JC524351:JF524352 SY524351:TB524352 ACU524351:ACX524352 AMQ524351:AMT524352 AWM524351:AWP524352 BGI524351:BGL524352 BQE524351:BQH524352 CAA524351:CAD524352 CJW524351:CJZ524352 CTS524351:CTV524352 DDO524351:DDR524352 DNK524351:DNN524352 DXG524351:DXJ524352 EHC524351:EHF524352 EQY524351:ERB524352 FAU524351:FAX524352 FKQ524351:FKT524352 FUM524351:FUP524352 GEI524351:GEL524352 GOE524351:GOH524352 GYA524351:GYD524352 HHW524351:HHZ524352 HRS524351:HRV524352 IBO524351:IBR524352 ILK524351:ILN524352 IVG524351:IVJ524352 JFC524351:JFF524352 JOY524351:JPB524352 JYU524351:JYX524352 KIQ524351:KIT524352 KSM524351:KSP524352 LCI524351:LCL524352 LME524351:LMH524352 LWA524351:LWD524352 MFW524351:MFZ524352 MPS524351:MPV524352 MZO524351:MZR524352 NJK524351:NJN524352 NTG524351:NTJ524352 ODC524351:ODF524352 OMY524351:ONB524352 OWU524351:OWX524352 PGQ524351:PGT524352 PQM524351:PQP524352 QAI524351:QAL524352 QKE524351:QKH524352 QUA524351:QUD524352 RDW524351:RDZ524352 RNS524351:RNV524352 RXO524351:RXR524352 SHK524351:SHN524352 SRG524351:SRJ524352 TBC524351:TBF524352 TKY524351:TLB524352 TUU524351:TUX524352 UEQ524351:UET524352 UOM524351:UOP524352 UYI524351:UYL524352 VIE524351:VIH524352 VSA524351:VSD524352 WBW524351:WBZ524352 WLS524351:WLV524352 WVO524351:WVR524352 G589887:J589888 JC589887:JF589888 SY589887:TB589888 ACU589887:ACX589888 AMQ589887:AMT589888 AWM589887:AWP589888 BGI589887:BGL589888 BQE589887:BQH589888 CAA589887:CAD589888 CJW589887:CJZ589888 CTS589887:CTV589888 DDO589887:DDR589888 DNK589887:DNN589888 DXG589887:DXJ589888 EHC589887:EHF589888 EQY589887:ERB589888 FAU589887:FAX589888 FKQ589887:FKT589888 FUM589887:FUP589888 GEI589887:GEL589888 GOE589887:GOH589888 GYA589887:GYD589888 HHW589887:HHZ589888 HRS589887:HRV589888 IBO589887:IBR589888 ILK589887:ILN589888 IVG589887:IVJ589888 JFC589887:JFF589888 JOY589887:JPB589888 JYU589887:JYX589888 KIQ589887:KIT589888 KSM589887:KSP589888 LCI589887:LCL589888 LME589887:LMH589888 LWA589887:LWD589888 MFW589887:MFZ589888 MPS589887:MPV589888 MZO589887:MZR589888 NJK589887:NJN589888 NTG589887:NTJ589888 ODC589887:ODF589888 OMY589887:ONB589888 OWU589887:OWX589888 PGQ589887:PGT589888 PQM589887:PQP589888 QAI589887:QAL589888 QKE589887:QKH589888 QUA589887:QUD589888 RDW589887:RDZ589888 RNS589887:RNV589888 RXO589887:RXR589888 SHK589887:SHN589888 SRG589887:SRJ589888 TBC589887:TBF589888 TKY589887:TLB589888 TUU589887:TUX589888 UEQ589887:UET589888 UOM589887:UOP589888 UYI589887:UYL589888 VIE589887:VIH589888 VSA589887:VSD589888 WBW589887:WBZ589888 WLS589887:WLV589888 WVO589887:WVR589888 G655423:J655424 JC655423:JF655424 SY655423:TB655424 ACU655423:ACX655424 AMQ655423:AMT655424 AWM655423:AWP655424 BGI655423:BGL655424 BQE655423:BQH655424 CAA655423:CAD655424 CJW655423:CJZ655424 CTS655423:CTV655424 DDO655423:DDR655424 DNK655423:DNN655424 DXG655423:DXJ655424 EHC655423:EHF655424 EQY655423:ERB655424 FAU655423:FAX655424 FKQ655423:FKT655424 FUM655423:FUP655424 GEI655423:GEL655424 GOE655423:GOH655424 GYA655423:GYD655424 HHW655423:HHZ655424 HRS655423:HRV655424 IBO655423:IBR655424 ILK655423:ILN655424 IVG655423:IVJ655424 JFC655423:JFF655424 JOY655423:JPB655424 JYU655423:JYX655424 KIQ655423:KIT655424 KSM655423:KSP655424 LCI655423:LCL655424 LME655423:LMH655424 LWA655423:LWD655424 MFW655423:MFZ655424 MPS655423:MPV655424 MZO655423:MZR655424 NJK655423:NJN655424 NTG655423:NTJ655424 ODC655423:ODF655424 OMY655423:ONB655424 OWU655423:OWX655424 PGQ655423:PGT655424 PQM655423:PQP655424 QAI655423:QAL655424 QKE655423:QKH655424 QUA655423:QUD655424 RDW655423:RDZ655424 RNS655423:RNV655424 RXO655423:RXR655424 SHK655423:SHN655424 SRG655423:SRJ655424 TBC655423:TBF655424 TKY655423:TLB655424 TUU655423:TUX655424 UEQ655423:UET655424 UOM655423:UOP655424 UYI655423:UYL655424 VIE655423:VIH655424 VSA655423:VSD655424 WBW655423:WBZ655424 WLS655423:WLV655424 WVO655423:WVR655424 G720959:J720960 JC720959:JF720960 SY720959:TB720960 ACU720959:ACX720960 AMQ720959:AMT720960 AWM720959:AWP720960 BGI720959:BGL720960 BQE720959:BQH720960 CAA720959:CAD720960 CJW720959:CJZ720960 CTS720959:CTV720960 DDO720959:DDR720960 DNK720959:DNN720960 DXG720959:DXJ720960 EHC720959:EHF720960 EQY720959:ERB720960 FAU720959:FAX720960 FKQ720959:FKT720960 FUM720959:FUP720960 GEI720959:GEL720960 GOE720959:GOH720960 GYA720959:GYD720960 HHW720959:HHZ720960 HRS720959:HRV720960 IBO720959:IBR720960 ILK720959:ILN720960 IVG720959:IVJ720960 JFC720959:JFF720960 JOY720959:JPB720960 JYU720959:JYX720960 KIQ720959:KIT720960 KSM720959:KSP720960 LCI720959:LCL720960 LME720959:LMH720960 LWA720959:LWD720960 MFW720959:MFZ720960 MPS720959:MPV720960 MZO720959:MZR720960 NJK720959:NJN720960 NTG720959:NTJ720960 ODC720959:ODF720960 OMY720959:ONB720960 OWU720959:OWX720960 PGQ720959:PGT720960 PQM720959:PQP720960 QAI720959:QAL720960 QKE720959:QKH720960 QUA720959:QUD720960 RDW720959:RDZ720960 RNS720959:RNV720960 RXO720959:RXR720960 SHK720959:SHN720960 SRG720959:SRJ720960 TBC720959:TBF720960 TKY720959:TLB720960 TUU720959:TUX720960 UEQ720959:UET720960 UOM720959:UOP720960 UYI720959:UYL720960 VIE720959:VIH720960 VSA720959:VSD720960 WBW720959:WBZ720960 WLS720959:WLV720960 WVO720959:WVR720960 G786495:J786496 JC786495:JF786496 SY786495:TB786496 ACU786495:ACX786496 AMQ786495:AMT786496 AWM786495:AWP786496 BGI786495:BGL786496 BQE786495:BQH786496 CAA786495:CAD786496 CJW786495:CJZ786496 CTS786495:CTV786496 DDO786495:DDR786496 DNK786495:DNN786496 DXG786495:DXJ786496 EHC786495:EHF786496 EQY786495:ERB786496 FAU786495:FAX786496 FKQ786495:FKT786496 FUM786495:FUP786496 GEI786495:GEL786496 GOE786495:GOH786496 GYA786495:GYD786496 HHW786495:HHZ786496 HRS786495:HRV786496 IBO786495:IBR786496 ILK786495:ILN786496 IVG786495:IVJ786496 JFC786495:JFF786496 JOY786495:JPB786496 JYU786495:JYX786496 KIQ786495:KIT786496 KSM786495:KSP786496 LCI786495:LCL786496 LME786495:LMH786496 LWA786495:LWD786496 MFW786495:MFZ786496 MPS786495:MPV786496 MZO786495:MZR786496 NJK786495:NJN786496 NTG786495:NTJ786496 ODC786495:ODF786496 OMY786495:ONB786496 OWU786495:OWX786496 PGQ786495:PGT786496 PQM786495:PQP786496 QAI786495:QAL786496 QKE786495:QKH786496 QUA786495:QUD786496 RDW786495:RDZ786496 RNS786495:RNV786496 RXO786495:RXR786496 SHK786495:SHN786496 SRG786495:SRJ786496 TBC786495:TBF786496 TKY786495:TLB786496 TUU786495:TUX786496 UEQ786495:UET786496 UOM786495:UOP786496 UYI786495:UYL786496 VIE786495:VIH786496 VSA786495:VSD786496 WBW786495:WBZ786496 WLS786495:WLV786496 WVO786495:WVR786496 G852031:J852032 JC852031:JF852032 SY852031:TB852032 ACU852031:ACX852032 AMQ852031:AMT852032 AWM852031:AWP852032 BGI852031:BGL852032 BQE852031:BQH852032 CAA852031:CAD852032 CJW852031:CJZ852032 CTS852031:CTV852032 DDO852031:DDR852032 DNK852031:DNN852032 DXG852031:DXJ852032 EHC852031:EHF852032 EQY852031:ERB852032 FAU852031:FAX852032 FKQ852031:FKT852032 FUM852031:FUP852032 GEI852031:GEL852032 GOE852031:GOH852032 GYA852031:GYD852032 HHW852031:HHZ852032 HRS852031:HRV852032 IBO852031:IBR852032 ILK852031:ILN852032 IVG852031:IVJ852032 JFC852031:JFF852032 JOY852031:JPB852032 JYU852031:JYX852032 KIQ852031:KIT852032 KSM852031:KSP852032 LCI852031:LCL852032 LME852031:LMH852032 LWA852031:LWD852032 MFW852031:MFZ852032 MPS852031:MPV852032 MZO852031:MZR852032 NJK852031:NJN852032 NTG852031:NTJ852032 ODC852031:ODF852032 OMY852031:ONB852032 OWU852031:OWX852032 PGQ852031:PGT852032 PQM852031:PQP852032 QAI852031:QAL852032 QKE852031:QKH852032 QUA852031:QUD852032 RDW852031:RDZ852032 RNS852031:RNV852032 RXO852031:RXR852032 SHK852031:SHN852032 SRG852031:SRJ852032 TBC852031:TBF852032 TKY852031:TLB852032 TUU852031:TUX852032 UEQ852031:UET852032 UOM852031:UOP852032 UYI852031:UYL852032 VIE852031:VIH852032 VSA852031:VSD852032 WBW852031:WBZ852032 WLS852031:WLV852032 WVO852031:WVR852032 G917567:J917568 JC917567:JF917568 SY917567:TB917568 ACU917567:ACX917568 AMQ917567:AMT917568 AWM917567:AWP917568 BGI917567:BGL917568 BQE917567:BQH917568 CAA917567:CAD917568 CJW917567:CJZ917568 CTS917567:CTV917568 DDO917567:DDR917568 DNK917567:DNN917568 DXG917567:DXJ917568 EHC917567:EHF917568 EQY917567:ERB917568 FAU917567:FAX917568 FKQ917567:FKT917568 FUM917567:FUP917568 GEI917567:GEL917568 GOE917567:GOH917568 GYA917567:GYD917568 HHW917567:HHZ917568 HRS917567:HRV917568 IBO917567:IBR917568 ILK917567:ILN917568 IVG917567:IVJ917568 JFC917567:JFF917568 JOY917567:JPB917568 JYU917567:JYX917568 KIQ917567:KIT917568 KSM917567:KSP917568 LCI917567:LCL917568 LME917567:LMH917568 LWA917567:LWD917568 MFW917567:MFZ917568 MPS917567:MPV917568 MZO917567:MZR917568 NJK917567:NJN917568 NTG917567:NTJ917568 ODC917567:ODF917568 OMY917567:ONB917568 OWU917567:OWX917568 PGQ917567:PGT917568 PQM917567:PQP917568 QAI917567:QAL917568 QKE917567:QKH917568 QUA917567:QUD917568 RDW917567:RDZ917568 RNS917567:RNV917568 RXO917567:RXR917568 SHK917567:SHN917568 SRG917567:SRJ917568 TBC917567:TBF917568 TKY917567:TLB917568 TUU917567:TUX917568 UEQ917567:UET917568 UOM917567:UOP917568 UYI917567:UYL917568 VIE917567:VIH917568 VSA917567:VSD917568 WBW917567:WBZ917568 WLS917567:WLV917568 WVO917567:WVR917568 G983103:J983104 JC983103:JF983104 SY983103:TB983104 ACU983103:ACX983104 AMQ983103:AMT983104 AWM983103:AWP983104 BGI983103:BGL983104 BQE983103:BQH983104 CAA983103:CAD983104 CJW983103:CJZ983104 CTS983103:CTV983104 DDO983103:DDR983104 DNK983103:DNN983104 DXG983103:DXJ983104 EHC983103:EHF983104 EQY983103:ERB983104 FAU983103:FAX983104 FKQ983103:FKT983104 FUM983103:FUP983104 GEI983103:GEL983104 GOE983103:GOH983104 GYA983103:GYD983104 HHW983103:HHZ983104 HRS983103:HRV983104 IBO983103:IBR983104 ILK983103:ILN983104 IVG983103:IVJ983104 JFC983103:JFF983104 JOY983103:JPB983104 JYU983103:JYX983104 KIQ983103:KIT983104 KSM983103:KSP983104 LCI983103:LCL983104 LME983103:LMH983104 LWA983103:LWD983104 MFW983103:MFZ983104 MPS983103:MPV983104 MZO983103:MZR983104 NJK983103:NJN983104 NTG983103:NTJ983104 ODC983103:ODF983104 OMY983103:ONB983104 OWU983103:OWX983104 PGQ983103:PGT983104 PQM983103:PQP983104 QAI983103:QAL983104 QKE983103:QKH983104 QUA983103:QUD983104 RDW983103:RDZ983104 RNS983103:RNV983104 RXO983103:RXR983104 SHK983103:SHN983104 SRG983103:SRJ983104 TBC983103:TBF983104 TKY983103:TLB983104 TUU983103:TUX983104 UEQ983103:UET983104 UOM983103:UOP983104 UYI983103:UYL983104 VIE983103:VIH983104 VSA983103:VSD983104 WBW983103:WBZ983104 WLS983103:WLV983104 WVO983103:WVR983104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5611:J65611 JC65611:JF65611 SY65611:TB65611 ACU65611:ACX65611 AMQ65611:AMT65611 AWM65611:AWP65611 BGI65611:BGL65611 BQE65611:BQH65611 CAA65611:CAD65611 CJW65611:CJZ65611 CTS65611:CTV65611 DDO65611:DDR65611 DNK65611:DNN65611 DXG65611:DXJ65611 EHC65611:EHF65611 EQY65611:ERB65611 FAU65611:FAX65611 FKQ65611:FKT65611 FUM65611:FUP65611 GEI65611:GEL65611 GOE65611:GOH65611 GYA65611:GYD65611 HHW65611:HHZ65611 HRS65611:HRV65611 IBO65611:IBR65611 ILK65611:ILN65611 IVG65611:IVJ65611 JFC65611:JFF65611 JOY65611:JPB65611 JYU65611:JYX65611 KIQ65611:KIT65611 KSM65611:KSP65611 LCI65611:LCL65611 LME65611:LMH65611 LWA65611:LWD65611 MFW65611:MFZ65611 MPS65611:MPV65611 MZO65611:MZR65611 NJK65611:NJN65611 NTG65611:NTJ65611 ODC65611:ODF65611 OMY65611:ONB65611 OWU65611:OWX65611 PGQ65611:PGT65611 PQM65611:PQP65611 QAI65611:QAL65611 QKE65611:QKH65611 QUA65611:QUD65611 RDW65611:RDZ65611 RNS65611:RNV65611 RXO65611:RXR65611 SHK65611:SHN65611 SRG65611:SRJ65611 TBC65611:TBF65611 TKY65611:TLB65611 TUU65611:TUX65611 UEQ65611:UET65611 UOM65611:UOP65611 UYI65611:UYL65611 VIE65611:VIH65611 VSA65611:VSD65611 WBW65611:WBZ65611 WLS65611:WLV65611 WVO65611:WVR65611 G131147:J131147 JC131147:JF131147 SY131147:TB131147 ACU131147:ACX131147 AMQ131147:AMT131147 AWM131147:AWP131147 BGI131147:BGL131147 BQE131147:BQH131147 CAA131147:CAD131147 CJW131147:CJZ131147 CTS131147:CTV131147 DDO131147:DDR131147 DNK131147:DNN131147 DXG131147:DXJ131147 EHC131147:EHF131147 EQY131147:ERB131147 FAU131147:FAX131147 FKQ131147:FKT131147 FUM131147:FUP131147 GEI131147:GEL131147 GOE131147:GOH131147 GYA131147:GYD131147 HHW131147:HHZ131147 HRS131147:HRV131147 IBO131147:IBR131147 ILK131147:ILN131147 IVG131147:IVJ131147 JFC131147:JFF131147 JOY131147:JPB131147 JYU131147:JYX131147 KIQ131147:KIT131147 KSM131147:KSP131147 LCI131147:LCL131147 LME131147:LMH131147 LWA131147:LWD131147 MFW131147:MFZ131147 MPS131147:MPV131147 MZO131147:MZR131147 NJK131147:NJN131147 NTG131147:NTJ131147 ODC131147:ODF131147 OMY131147:ONB131147 OWU131147:OWX131147 PGQ131147:PGT131147 PQM131147:PQP131147 QAI131147:QAL131147 QKE131147:QKH131147 QUA131147:QUD131147 RDW131147:RDZ131147 RNS131147:RNV131147 RXO131147:RXR131147 SHK131147:SHN131147 SRG131147:SRJ131147 TBC131147:TBF131147 TKY131147:TLB131147 TUU131147:TUX131147 UEQ131147:UET131147 UOM131147:UOP131147 UYI131147:UYL131147 VIE131147:VIH131147 VSA131147:VSD131147 WBW131147:WBZ131147 WLS131147:WLV131147 WVO131147:WVR131147 G196683:J196683 JC196683:JF196683 SY196683:TB196683 ACU196683:ACX196683 AMQ196683:AMT196683 AWM196683:AWP196683 BGI196683:BGL196683 BQE196683:BQH196683 CAA196683:CAD196683 CJW196683:CJZ196683 CTS196683:CTV196683 DDO196683:DDR196683 DNK196683:DNN196683 DXG196683:DXJ196683 EHC196683:EHF196683 EQY196683:ERB196683 FAU196683:FAX196683 FKQ196683:FKT196683 FUM196683:FUP196683 GEI196683:GEL196683 GOE196683:GOH196683 GYA196683:GYD196683 HHW196683:HHZ196683 HRS196683:HRV196683 IBO196683:IBR196683 ILK196683:ILN196683 IVG196683:IVJ196683 JFC196683:JFF196683 JOY196683:JPB196683 JYU196683:JYX196683 KIQ196683:KIT196683 KSM196683:KSP196683 LCI196683:LCL196683 LME196683:LMH196683 LWA196683:LWD196683 MFW196683:MFZ196683 MPS196683:MPV196683 MZO196683:MZR196683 NJK196683:NJN196683 NTG196683:NTJ196683 ODC196683:ODF196683 OMY196683:ONB196683 OWU196683:OWX196683 PGQ196683:PGT196683 PQM196683:PQP196683 QAI196683:QAL196683 QKE196683:QKH196683 QUA196683:QUD196683 RDW196683:RDZ196683 RNS196683:RNV196683 RXO196683:RXR196683 SHK196683:SHN196683 SRG196683:SRJ196683 TBC196683:TBF196683 TKY196683:TLB196683 TUU196683:TUX196683 UEQ196683:UET196683 UOM196683:UOP196683 UYI196683:UYL196683 VIE196683:VIH196683 VSA196683:VSD196683 WBW196683:WBZ196683 WLS196683:WLV196683 WVO196683:WVR196683 G262219:J262219 JC262219:JF262219 SY262219:TB262219 ACU262219:ACX262219 AMQ262219:AMT262219 AWM262219:AWP262219 BGI262219:BGL262219 BQE262219:BQH262219 CAA262219:CAD262219 CJW262219:CJZ262219 CTS262219:CTV262219 DDO262219:DDR262219 DNK262219:DNN262219 DXG262219:DXJ262219 EHC262219:EHF262219 EQY262219:ERB262219 FAU262219:FAX262219 FKQ262219:FKT262219 FUM262219:FUP262219 GEI262219:GEL262219 GOE262219:GOH262219 GYA262219:GYD262219 HHW262219:HHZ262219 HRS262219:HRV262219 IBO262219:IBR262219 ILK262219:ILN262219 IVG262219:IVJ262219 JFC262219:JFF262219 JOY262219:JPB262219 JYU262219:JYX262219 KIQ262219:KIT262219 KSM262219:KSP262219 LCI262219:LCL262219 LME262219:LMH262219 LWA262219:LWD262219 MFW262219:MFZ262219 MPS262219:MPV262219 MZO262219:MZR262219 NJK262219:NJN262219 NTG262219:NTJ262219 ODC262219:ODF262219 OMY262219:ONB262219 OWU262219:OWX262219 PGQ262219:PGT262219 PQM262219:PQP262219 QAI262219:QAL262219 QKE262219:QKH262219 QUA262219:QUD262219 RDW262219:RDZ262219 RNS262219:RNV262219 RXO262219:RXR262219 SHK262219:SHN262219 SRG262219:SRJ262219 TBC262219:TBF262219 TKY262219:TLB262219 TUU262219:TUX262219 UEQ262219:UET262219 UOM262219:UOP262219 UYI262219:UYL262219 VIE262219:VIH262219 VSA262219:VSD262219 WBW262219:WBZ262219 WLS262219:WLV262219 WVO262219:WVR262219 G327755:J327755 JC327755:JF327755 SY327755:TB327755 ACU327755:ACX327755 AMQ327755:AMT327755 AWM327755:AWP327755 BGI327755:BGL327755 BQE327755:BQH327755 CAA327755:CAD327755 CJW327755:CJZ327755 CTS327755:CTV327755 DDO327755:DDR327755 DNK327755:DNN327755 DXG327755:DXJ327755 EHC327755:EHF327755 EQY327755:ERB327755 FAU327755:FAX327755 FKQ327755:FKT327755 FUM327755:FUP327755 GEI327755:GEL327755 GOE327755:GOH327755 GYA327755:GYD327755 HHW327755:HHZ327755 HRS327755:HRV327755 IBO327755:IBR327755 ILK327755:ILN327755 IVG327755:IVJ327755 JFC327755:JFF327755 JOY327755:JPB327755 JYU327755:JYX327755 KIQ327755:KIT327755 KSM327755:KSP327755 LCI327755:LCL327755 LME327755:LMH327755 LWA327755:LWD327755 MFW327755:MFZ327755 MPS327755:MPV327755 MZO327755:MZR327755 NJK327755:NJN327755 NTG327755:NTJ327755 ODC327755:ODF327755 OMY327755:ONB327755 OWU327755:OWX327755 PGQ327755:PGT327755 PQM327755:PQP327755 QAI327755:QAL327755 QKE327755:QKH327755 QUA327755:QUD327755 RDW327755:RDZ327755 RNS327755:RNV327755 RXO327755:RXR327755 SHK327755:SHN327755 SRG327755:SRJ327755 TBC327755:TBF327755 TKY327755:TLB327755 TUU327755:TUX327755 UEQ327755:UET327755 UOM327755:UOP327755 UYI327755:UYL327755 VIE327755:VIH327755 VSA327755:VSD327755 WBW327755:WBZ327755 WLS327755:WLV327755 WVO327755:WVR327755 G393291:J393291 JC393291:JF393291 SY393291:TB393291 ACU393291:ACX393291 AMQ393291:AMT393291 AWM393291:AWP393291 BGI393291:BGL393291 BQE393291:BQH393291 CAA393291:CAD393291 CJW393291:CJZ393291 CTS393291:CTV393291 DDO393291:DDR393291 DNK393291:DNN393291 DXG393291:DXJ393291 EHC393291:EHF393291 EQY393291:ERB393291 FAU393291:FAX393291 FKQ393291:FKT393291 FUM393291:FUP393291 GEI393291:GEL393291 GOE393291:GOH393291 GYA393291:GYD393291 HHW393291:HHZ393291 HRS393291:HRV393291 IBO393291:IBR393291 ILK393291:ILN393291 IVG393291:IVJ393291 JFC393291:JFF393291 JOY393291:JPB393291 JYU393291:JYX393291 KIQ393291:KIT393291 KSM393291:KSP393291 LCI393291:LCL393291 LME393291:LMH393291 LWA393291:LWD393291 MFW393291:MFZ393291 MPS393291:MPV393291 MZO393291:MZR393291 NJK393291:NJN393291 NTG393291:NTJ393291 ODC393291:ODF393291 OMY393291:ONB393291 OWU393291:OWX393291 PGQ393291:PGT393291 PQM393291:PQP393291 QAI393291:QAL393291 QKE393291:QKH393291 QUA393291:QUD393291 RDW393291:RDZ393291 RNS393291:RNV393291 RXO393291:RXR393291 SHK393291:SHN393291 SRG393291:SRJ393291 TBC393291:TBF393291 TKY393291:TLB393291 TUU393291:TUX393291 UEQ393291:UET393291 UOM393291:UOP393291 UYI393291:UYL393291 VIE393291:VIH393291 VSA393291:VSD393291 WBW393291:WBZ393291 WLS393291:WLV393291 WVO393291:WVR393291 G458827:J458827 JC458827:JF458827 SY458827:TB458827 ACU458827:ACX458827 AMQ458827:AMT458827 AWM458827:AWP458827 BGI458827:BGL458827 BQE458827:BQH458827 CAA458827:CAD458827 CJW458827:CJZ458827 CTS458827:CTV458827 DDO458827:DDR458827 DNK458827:DNN458827 DXG458827:DXJ458827 EHC458827:EHF458827 EQY458827:ERB458827 FAU458827:FAX458827 FKQ458827:FKT458827 FUM458827:FUP458827 GEI458827:GEL458827 GOE458827:GOH458827 GYA458827:GYD458827 HHW458827:HHZ458827 HRS458827:HRV458827 IBO458827:IBR458827 ILK458827:ILN458827 IVG458827:IVJ458827 JFC458827:JFF458827 JOY458827:JPB458827 JYU458827:JYX458827 KIQ458827:KIT458827 KSM458827:KSP458827 LCI458827:LCL458827 LME458827:LMH458827 LWA458827:LWD458827 MFW458827:MFZ458827 MPS458827:MPV458827 MZO458827:MZR458827 NJK458827:NJN458827 NTG458827:NTJ458827 ODC458827:ODF458827 OMY458827:ONB458827 OWU458827:OWX458827 PGQ458827:PGT458827 PQM458827:PQP458827 QAI458827:QAL458827 QKE458827:QKH458827 QUA458827:QUD458827 RDW458827:RDZ458827 RNS458827:RNV458827 RXO458827:RXR458827 SHK458827:SHN458827 SRG458827:SRJ458827 TBC458827:TBF458827 TKY458827:TLB458827 TUU458827:TUX458827 UEQ458827:UET458827 UOM458827:UOP458827 UYI458827:UYL458827 VIE458827:VIH458827 VSA458827:VSD458827 WBW458827:WBZ458827 WLS458827:WLV458827 WVO458827:WVR458827 G524363:J524363 JC524363:JF524363 SY524363:TB524363 ACU524363:ACX524363 AMQ524363:AMT524363 AWM524363:AWP524363 BGI524363:BGL524363 BQE524363:BQH524363 CAA524363:CAD524363 CJW524363:CJZ524363 CTS524363:CTV524363 DDO524363:DDR524363 DNK524363:DNN524363 DXG524363:DXJ524363 EHC524363:EHF524363 EQY524363:ERB524363 FAU524363:FAX524363 FKQ524363:FKT524363 FUM524363:FUP524363 GEI524363:GEL524363 GOE524363:GOH524363 GYA524363:GYD524363 HHW524363:HHZ524363 HRS524363:HRV524363 IBO524363:IBR524363 ILK524363:ILN524363 IVG524363:IVJ524363 JFC524363:JFF524363 JOY524363:JPB524363 JYU524363:JYX524363 KIQ524363:KIT524363 KSM524363:KSP524363 LCI524363:LCL524363 LME524363:LMH524363 LWA524363:LWD524363 MFW524363:MFZ524363 MPS524363:MPV524363 MZO524363:MZR524363 NJK524363:NJN524363 NTG524363:NTJ524363 ODC524363:ODF524363 OMY524363:ONB524363 OWU524363:OWX524363 PGQ524363:PGT524363 PQM524363:PQP524363 QAI524363:QAL524363 QKE524363:QKH524363 QUA524363:QUD524363 RDW524363:RDZ524363 RNS524363:RNV524363 RXO524363:RXR524363 SHK524363:SHN524363 SRG524363:SRJ524363 TBC524363:TBF524363 TKY524363:TLB524363 TUU524363:TUX524363 UEQ524363:UET524363 UOM524363:UOP524363 UYI524363:UYL524363 VIE524363:VIH524363 VSA524363:VSD524363 WBW524363:WBZ524363 WLS524363:WLV524363 WVO524363:WVR524363 G589899:J589899 JC589899:JF589899 SY589899:TB589899 ACU589899:ACX589899 AMQ589899:AMT589899 AWM589899:AWP589899 BGI589899:BGL589899 BQE589899:BQH589899 CAA589899:CAD589899 CJW589899:CJZ589899 CTS589899:CTV589899 DDO589899:DDR589899 DNK589899:DNN589899 DXG589899:DXJ589899 EHC589899:EHF589899 EQY589899:ERB589899 FAU589899:FAX589899 FKQ589899:FKT589899 FUM589899:FUP589899 GEI589899:GEL589899 GOE589899:GOH589899 GYA589899:GYD589899 HHW589899:HHZ589899 HRS589899:HRV589899 IBO589899:IBR589899 ILK589899:ILN589899 IVG589899:IVJ589899 JFC589899:JFF589899 JOY589899:JPB589899 JYU589899:JYX589899 KIQ589899:KIT589899 KSM589899:KSP589899 LCI589899:LCL589899 LME589899:LMH589899 LWA589899:LWD589899 MFW589899:MFZ589899 MPS589899:MPV589899 MZO589899:MZR589899 NJK589899:NJN589899 NTG589899:NTJ589899 ODC589899:ODF589899 OMY589899:ONB589899 OWU589899:OWX589899 PGQ589899:PGT589899 PQM589899:PQP589899 QAI589899:QAL589899 QKE589899:QKH589899 QUA589899:QUD589899 RDW589899:RDZ589899 RNS589899:RNV589899 RXO589899:RXR589899 SHK589899:SHN589899 SRG589899:SRJ589899 TBC589899:TBF589899 TKY589899:TLB589899 TUU589899:TUX589899 UEQ589899:UET589899 UOM589899:UOP589899 UYI589899:UYL589899 VIE589899:VIH589899 VSA589899:VSD589899 WBW589899:WBZ589899 WLS589899:WLV589899 WVO589899:WVR589899 G655435:J655435 JC655435:JF655435 SY655435:TB655435 ACU655435:ACX655435 AMQ655435:AMT655435 AWM655435:AWP655435 BGI655435:BGL655435 BQE655435:BQH655435 CAA655435:CAD655435 CJW655435:CJZ655435 CTS655435:CTV655435 DDO655435:DDR655435 DNK655435:DNN655435 DXG655435:DXJ655435 EHC655435:EHF655435 EQY655435:ERB655435 FAU655435:FAX655435 FKQ655435:FKT655435 FUM655435:FUP655435 GEI655435:GEL655435 GOE655435:GOH655435 GYA655435:GYD655435 HHW655435:HHZ655435 HRS655435:HRV655435 IBO655435:IBR655435 ILK655435:ILN655435 IVG655435:IVJ655435 JFC655435:JFF655435 JOY655435:JPB655435 JYU655435:JYX655435 KIQ655435:KIT655435 KSM655435:KSP655435 LCI655435:LCL655435 LME655435:LMH655435 LWA655435:LWD655435 MFW655435:MFZ655435 MPS655435:MPV655435 MZO655435:MZR655435 NJK655435:NJN655435 NTG655435:NTJ655435 ODC655435:ODF655435 OMY655435:ONB655435 OWU655435:OWX655435 PGQ655435:PGT655435 PQM655435:PQP655435 QAI655435:QAL655435 QKE655435:QKH655435 QUA655435:QUD655435 RDW655435:RDZ655435 RNS655435:RNV655435 RXO655435:RXR655435 SHK655435:SHN655435 SRG655435:SRJ655435 TBC655435:TBF655435 TKY655435:TLB655435 TUU655435:TUX655435 UEQ655435:UET655435 UOM655435:UOP655435 UYI655435:UYL655435 VIE655435:VIH655435 VSA655435:VSD655435 WBW655435:WBZ655435 WLS655435:WLV655435 WVO655435:WVR655435 G720971:J720971 JC720971:JF720971 SY720971:TB720971 ACU720971:ACX720971 AMQ720971:AMT720971 AWM720971:AWP720971 BGI720971:BGL720971 BQE720971:BQH720971 CAA720971:CAD720971 CJW720971:CJZ720971 CTS720971:CTV720971 DDO720971:DDR720971 DNK720971:DNN720971 DXG720971:DXJ720971 EHC720971:EHF720971 EQY720971:ERB720971 FAU720971:FAX720971 FKQ720971:FKT720971 FUM720971:FUP720971 GEI720971:GEL720971 GOE720971:GOH720971 GYA720971:GYD720971 HHW720971:HHZ720971 HRS720971:HRV720971 IBO720971:IBR720971 ILK720971:ILN720971 IVG720971:IVJ720971 JFC720971:JFF720971 JOY720971:JPB720971 JYU720971:JYX720971 KIQ720971:KIT720971 KSM720971:KSP720971 LCI720971:LCL720971 LME720971:LMH720971 LWA720971:LWD720971 MFW720971:MFZ720971 MPS720971:MPV720971 MZO720971:MZR720971 NJK720971:NJN720971 NTG720971:NTJ720971 ODC720971:ODF720971 OMY720971:ONB720971 OWU720971:OWX720971 PGQ720971:PGT720971 PQM720971:PQP720971 QAI720971:QAL720971 QKE720971:QKH720971 QUA720971:QUD720971 RDW720971:RDZ720971 RNS720971:RNV720971 RXO720971:RXR720971 SHK720971:SHN720971 SRG720971:SRJ720971 TBC720971:TBF720971 TKY720971:TLB720971 TUU720971:TUX720971 UEQ720971:UET720971 UOM720971:UOP720971 UYI720971:UYL720971 VIE720971:VIH720971 VSA720971:VSD720971 WBW720971:WBZ720971 WLS720971:WLV720971 WVO720971:WVR720971 G786507:J786507 JC786507:JF786507 SY786507:TB786507 ACU786507:ACX786507 AMQ786507:AMT786507 AWM786507:AWP786507 BGI786507:BGL786507 BQE786507:BQH786507 CAA786507:CAD786507 CJW786507:CJZ786507 CTS786507:CTV786507 DDO786507:DDR786507 DNK786507:DNN786507 DXG786507:DXJ786507 EHC786507:EHF786507 EQY786507:ERB786507 FAU786507:FAX786507 FKQ786507:FKT786507 FUM786507:FUP786507 GEI786507:GEL786507 GOE786507:GOH786507 GYA786507:GYD786507 HHW786507:HHZ786507 HRS786507:HRV786507 IBO786507:IBR786507 ILK786507:ILN786507 IVG786507:IVJ786507 JFC786507:JFF786507 JOY786507:JPB786507 JYU786507:JYX786507 KIQ786507:KIT786507 KSM786507:KSP786507 LCI786507:LCL786507 LME786507:LMH786507 LWA786507:LWD786507 MFW786507:MFZ786507 MPS786507:MPV786507 MZO786507:MZR786507 NJK786507:NJN786507 NTG786507:NTJ786507 ODC786507:ODF786507 OMY786507:ONB786507 OWU786507:OWX786507 PGQ786507:PGT786507 PQM786507:PQP786507 QAI786507:QAL786507 QKE786507:QKH786507 QUA786507:QUD786507 RDW786507:RDZ786507 RNS786507:RNV786507 RXO786507:RXR786507 SHK786507:SHN786507 SRG786507:SRJ786507 TBC786507:TBF786507 TKY786507:TLB786507 TUU786507:TUX786507 UEQ786507:UET786507 UOM786507:UOP786507 UYI786507:UYL786507 VIE786507:VIH786507 VSA786507:VSD786507 WBW786507:WBZ786507 WLS786507:WLV786507 WVO786507:WVR786507 G852043:J852043 JC852043:JF852043 SY852043:TB852043 ACU852043:ACX852043 AMQ852043:AMT852043 AWM852043:AWP852043 BGI852043:BGL852043 BQE852043:BQH852043 CAA852043:CAD852043 CJW852043:CJZ852043 CTS852043:CTV852043 DDO852043:DDR852043 DNK852043:DNN852043 DXG852043:DXJ852043 EHC852043:EHF852043 EQY852043:ERB852043 FAU852043:FAX852043 FKQ852043:FKT852043 FUM852043:FUP852043 GEI852043:GEL852043 GOE852043:GOH852043 GYA852043:GYD852043 HHW852043:HHZ852043 HRS852043:HRV852043 IBO852043:IBR852043 ILK852043:ILN852043 IVG852043:IVJ852043 JFC852043:JFF852043 JOY852043:JPB852043 JYU852043:JYX852043 KIQ852043:KIT852043 KSM852043:KSP852043 LCI852043:LCL852043 LME852043:LMH852043 LWA852043:LWD852043 MFW852043:MFZ852043 MPS852043:MPV852043 MZO852043:MZR852043 NJK852043:NJN852043 NTG852043:NTJ852043 ODC852043:ODF852043 OMY852043:ONB852043 OWU852043:OWX852043 PGQ852043:PGT852043 PQM852043:PQP852043 QAI852043:QAL852043 QKE852043:QKH852043 QUA852043:QUD852043 RDW852043:RDZ852043 RNS852043:RNV852043 RXO852043:RXR852043 SHK852043:SHN852043 SRG852043:SRJ852043 TBC852043:TBF852043 TKY852043:TLB852043 TUU852043:TUX852043 UEQ852043:UET852043 UOM852043:UOP852043 UYI852043:UYL852043 VIE852043:VIH852043 VSA852043:VSD852043 WBW852043:WBZ852043 WLS852043:WLV852043 WVO852043:WVR852043 G917579:J917579 JC917579:JF917579 SY917579:TB917579 ACU917579:ACX917579 AMQ917579:AMT917579 AWM917579:AWP917579 BGI917579:BGL917579 BQE917579:BQH917579 CAA917579:CAD917579 CJW917579:CJZ917579 CTS917579:CTV917579 DDO917579:DDR917579 DNK917579:DNN917579 DXG917579:DXJ917579 EHC917579:EHF917579 EQY917579:ERB917579 FAU917579:FAX917579 FKQ917579:FKT917579 FUM917579:FUP917579 GEI917579:GEL917579 GOE917579:GOH917579 GYA917579:GYD917579 HHW917579:HHZ917579 HRS917579:HRV917579 IBO917579:IBR917579 ILK917579:ILN917579 IVG917579:IVJ917579 JFC917579:JFF917579 JOY917579:JPB917579 JYU917579:JYX917579 KIQ917579:KIT917579 KSM917579:KSP917579 LCI917579:LCL917579 LME917579:LMH917579 LWA917579:LWD917579 MFW917579:MFZ917579 MPS917579:MPV917579 MZO917579:MZR917579 NJK917579:NJN917579 NTG917579:NTJ917579 ODC917579:ODF917579 OMY917579:ONB917579 OWU917579:OWX917579 PGQ917579:PGT917579 PQM917579:PQP917579 QAI917579:QAL917579 QKE917579:QKH917579 QUA917579:QUD917579 RDW917579:RDZ917579 RNS917579:RNV917579 RXO917579:RXR917579 SHK917579:SHN917579 SRG917579:SRJ917579 TBC917579:TBF917579 TKY917579:TLB917579 TUU917579:TUX917579 UEQ917579:UET917579 UOM917579:UOP917579 UYI917579:UYL917579 VIE917579:VIH917579 VSA917579:VSD917579 WBW917579:WBZ917579 WLS917579:WLV917579 WVO917579:WVR917579 G983115:J983115 JC983115:JF983115 SY983115:TB983115 ACU983115:ACX983115 AMQ983115:AMT983115 AWM983115:AWP983115 BGI983115:BGL983115 BQE983115:BQH983115 CAA983115:CAD983115 CJW983115:CJZ983115 CTS983115:CTV983115 DDO983115:DDR983115 DNK983115:DNN983115 DXG983115:DXJ983115 EHC983115:EHF983115 EQY983115:ERB983115 FAU983115:FAX983115 FKQ983115:FKT983115 FUM983115:FUP983115 GEI983115:GEL983115 GOE983115:GOH983115 GYA983115:GYD983115 HHW983115:HHZ983115 HRS983115:HRV983115 IBO983115:IBR983115 ILK983115:ILN983115 IVG983115:IVJ983115 JFC983115:JFF983115 JOY983115:JPB983115 JYU983115:JYX983115 KIQ983115:KIT983115 KSM983115:KSP983115 LCI983115:LCL983115 LME983115:LMH983115 LWA983115:LWD983115 MFW983115:MFZ983115 MPS983115:MPV983115 MZO983115:MZR983115 NJK983115:NJN983115 NTG983115:NTJ983115 ODC983115:ODF983115 OMY983115:ONB983115 OWU983115:OWX983115 PGQ983115:PGT983115 PQM983115:PQP983115 QAI983115:QAL983115 QKE983115:QKH983115 QUA983115:QUD983115 RDW983115:RDZ983115 RNS983115:RNV983115 RXO983115:RXR983115 SHK983115:SHN983115 SRG983115:SRJ983115 TBC983115:TBF983115 TKY983115:TLB983115 TUU983115:TUX983115 UEQ983115:UET983115 UOM983115:UOP983115 UYI983115:UYL983115 VIE983115:VIH983115 VSA983115:VSD983115 WBW983115:WBZ983115 WLS983115:WLV983115 WVO983115:WVR983115 G71:J71 JC71:JF71 SY71:TB71 ACU71:ACX71 AMQ71:AMT71 AWM71:AWP71 BGI71:BGL71 BQE71:BQH71 CAA71:CAD71 CJW71:CJZ71 CTS71:CTV71 DDO71:DDR71 DNK71:DNN71 DXG71:DXJ71 EHC71:EHF71 EQY71:ERB71 FAU71:FAX71 FKQ71:FKT71 FUM71:FUP71 GEI71:GEL71 GOE71:GOH71 GYA71:GYD71 HHW71:HHZ71 HRS71:HRV71 IBO71:IBR71 ILK71:ILN71 IVG71:IVJ71 JFC71:JFF71 JOY71:JPB71 JYU71:JYX71 KIQ71:KIT71 KSM71:KSP71 LCI71:LCL71 LME71:LMH71 LWA71:LWD71 MFW71:MFZ71 MPS71:MPV71 MZO71:MZR71 NJK71:NJN71 NTG71:NTJ71 ODC71:ODF71 OMY71:ONB71 OWU71:OWX71 PGQ71:PGT71 PQM71:PQP71 QAI71:QAL71 QKE71:QKH71 QUA71:QUD71 RDW71:RDZ71 RNS71:RNV71 RXO71:RXR71 SHK71:SHN71 SRG71:SRJ71 TBC71:TBF71 TKY71:TLB71 TUU71:TUX71 UEQ71:UET71 UOM71:UOP71 UYI71:UYL71 VIE71:VIH71 VSA71:VSD71 WBW71:WBZ71 WLS71:WLV71 WVO71:WVR71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45:J45 JC45:JF45 SY45:TB45 ACU45:ACX45 AMQ45:AMT45 AWM45:AWP45 BGI45:BGL45 BQE45:BQH45 CAA45:CAD45 CJW45:CJZ45 CTS45:CTV45 DDO45:DDR45 DNK45:DNN45 DXG45:DXJ45 EHC45:EHF45 EQY45:ERB45 FAU45:FAX45 FKQ45:FKT45 FUM45:FUP45 GEI45:GEL45 GOE45:GOH45 GYA45:GYD45 HHW45:HHZ45 HRS45:HRV45 IBO45:IBR45 ILK45:ILN45 IVG45:IVJ45 JFC45:JFF45 JOY45:JPB45 JYU45:JYX45 KIQ45:KIT45 KSM45:KSP45 LCI45:LCL45 LME45:LMH45 LWA45:LWD45 MFW45:MFZ45 MPS45:MPV45 MZO45:MZR45 NJK45:NJN45 NTG45:NTJ45 ODC45:ODF45 OMY45:ONB45 OWU45:OWX45 PGQ45:PGT45 PQM45:PQP45 QAI45:QAL45 QKE45:QKH45 QUA45:QUD45 RDW45:RDZ45 RNS45:RNV45 RXO45:RXR45 SHK45:SHN45 SRG45:SRJ45 TBC45:TBF45 TKY45:TLB45 TUU45:TUX45 UEQ45:UET45 UOM45:UOP45 UYI45:UYL45 VIE45:VIH45 VSA45:VSD45 WBW45:WBZ45 WLS45:WLV45 WVO45:WVR45 G65581:J65581 JC65581:JF65581 SY65581:TB65581 ACU65581:ACX65581 AMQ65581:AMT65581 AWM65581:AWP65581 BGI65581:BGL65581 BQE65581:BQH65581 CAA65581:CAD65581 CJW65581:CJZ65581 CTS65581:CTV65581 DDO65581:DDR65581 DNK65581:DNN65581 DXG65581:DXJ65581 EHC65581:EHF65581 EQY65581:ERB65581 FAU65581:FAX65581 FKQ65581:FKT65581 FUM65581:FUP65581 GEI65581:GEL65581 GOE65581:GOH65581 GYA65581:GYD65581 HHW65581:HHZ65581 HRS65581:HRV65581 IBO65581:IBR65581 ILK65581:ILN65581 IVG65581:IVJ65581 JFC65581:JFF65581 JOY65581:JPB65581 JYU65581:JYX65581 KIQ65581:KIT65581 KSM65581:KSP65581 LCI65581:LCL65581 LME65581:LMH65581 LWA65581:LWD65581 MFW65581:MFZ65581 MPS65581:MPV65581 MZO65581:MZR65581 NJK65581:NJN65581 NTG65581:NTJ65581 ODC65581:ODF65581 OMY65581:ONB65581 OWU65581:OWX65581 PGQ65581:PGT65581 PQM65581:PQP65581 QAI65581:QAL65581 QKE65581:QKH65581 QUA65581:QUD65581 RDW65581:RDZ65581 RNS65581:RNV65581 RXO65581:RXR65581 SHK65581:SHN65581 SRG65581:SRJ65581 TBC65581:TBF65581 TKY65581:TLB65581 TUU65581:TUX65581 UEQ65581:UET65581 UOM65581:UOP65581 UYI65581:UYL65581 VIE65581:VIH65581 VSA65581:VSD65581 WBW65581:WBZ65581 WLS65581:WLV65581 WVO65581:WVR65581 G131117:J131117 JC131117:JF131117 SY131117:TB131117 ACU131117:ACX131117 AMQ131117:AMT131117 AWM131117:AWP131117 BGI131117:BGL131117 BQE131117:BQH131117 CAA131117:CAD131117 CJW131117:CJZ131117 CTS131117:CTV131117 DDO131117:DDR131117 DNK131117:DNN131117 DXG131117:DXJ131117 EHC131117:EHF131117 EQY131117:ERB131117 FAU131117:FAX131117 FKQ131117:FKT131117 FUM131117:FUP131117 GEI131117:GEL131117 GOE131117:GOH131117 GYA131117:GYD131117 HHW131117:HHZ131117 HRS131117:HRV131117 IBO131117:IBR131117 ILK131117:ILN131117 IVG131117:IVJ131117 JFC131117:JFF131117 JOY131117:JPB131117 JYU131117:JYX131117 KIQ131117:KIT131117 KSM131117:KSP131117 LCI131117:LCL131117 LME131117:LMH131117 LWA131117:LWD131117 MFW131117:MFZ131117 MPS131117:MPV131117 MZO131117:MZR131117 NJK131117:NJN131117 NTG131117:NTJ131117 ODC131117:ODF131117 OMY131117:ONB131117 OWU131117:OWX131117 PGQ131117:PGT131117 PQM131117:PQP131117 QAI131117:QAL131117 QKE131117:QKH131117 QUA131117:QUD131117 RDW131117:RDZ131117 RNS131117:RNV131117 RXO131117:RXR131117 SHK131117:SHN131117 SRG131117:SRJ131117 TBC131117:TBF131117 TKY131117:TLB131117 TUU131117:TUX131117 UEQ131117:UET131117 UOM131117:UOP131117 UYI131117:UYL131117 VIE131117:VIH131117 VSA131117:VSD131117 WBW131117:WBZ131117 WLS131117:WLV131117 WVO131117:WVR131117 G196653:J196653 JC196653:JF196653 SY196653:TB196653 ACU196653:ACX196653 AMQ196653:AMT196653 AWM196653:AWP196653 BGI196653:BGL196653 BQE196653:BQH196653 CAA196653:CAD196653 CJW196653:CJZ196653 CTS196653:CTV196653 DDO196653:DDR196653 DNK196653:DNN196653 DXG196653:DXJ196653 EHC196653:EHF196653 EQY196653:ERB196653 FAU196653:FAX196653 FKQ196653:FKT196653 FUM196653:FUP196653 GEI196653:GEL196653 GOE196653:GOH196653 GYA196653:GYD196653 HHW196653:HHZ196653 HRS196653:HRV196653 IBO196653:IBR196653 ILK196653:ILN196653 IVG196653:IVJ196653 JFC196653:JFF196653 JOY196653:JPB196653 JYU196653:JYX196653 KIQ196653:KIT196653 KSM196653:KSP196653 LCI196653:LCL196653 LME196653:LMH196653 LWA196653:LWD196653 MFW196653:MFZ196653 MPS196653:MPV196653 MZO196653:MZR196653 NJK196653:NJN196653 NTG196653:NTJ196653 ODC196653:ODF196653 OMY196653:ONB196653 OWU196653:OWX196653 PGQ196653:PGT196653 PQM196653:PQP196653 QAI196653:QAL196653 QKE196653:QKH196653 QUA196653:QUD196653 RDW196653:RDZ196653 RNS196653:RNV196653 RXO196653:RXR196653 SHK196653:SHN196653 SRG196653:SRJ196653 TBC196653:TBF196653 TKY196653:TLB196653 TUU196653:TUX196653 UEQ196653:UET196653 UOM196653:UOP196653 UYI196653:UYL196653 VIE196653:VIH196653 VSA196653:VSD196653 WBW196653:WBZ196653 WLS196653:WLV196653 WVO196653:WVR196653 G262189:J262189 JC262189:JF262189 SY262189:TB262189 ACU262189:ACX262189 AMQ262189:AMT262189 AWM262189:AWP262189 BGI262189:BGL262189 BQE262189:BQH262189 CAA262189:CAD262189 CJW262189:CJZ262189 CTS262189:CTV262189 DDO262189:DDR262189 DNK262189:DNN262189 DXG262189:DXJ262189 EHC262189:EHF262189 EQY262189:ERB262189 FAU262189:FAX262189 FKQ262189:FKT262189 FUM262189:FUP262189 GEI262189:GEL262189 GOE262189:GOH262189 GYA262189:GYD262189 HHW262189:HHZ262189 HRS262189:HRV262189 IBO262189:IBR262189 ILK262189:ILN262189 IVG262189:IVJ262189 JFC262189:JFF262189 JOY262189:JPB262189 JYU262189:JYX262189 KIQ262189:KIT262189 KSM262189:KSP262189 LCI262189:LCL262189 LME262189:LMH262189 LWA262189:LWD262189 MFW262189:MFZ262189 MPS262189:MPV262189 MZO262189:MZR262189 NJK262189:NJN262189 NTG262189:NTJ262189 ODC262189:ODF262189 OMY262189:ONB262189 OWU262189:OWX262189 PGQ262189:PGT262189 PQM262189:PQP262189 QAI262189:QAL262189 QKE262189:QKH262189 QUA262189:QUD262189 RDW262189:RDZ262189 RNS262189:RNV262189 RXO262189:RXR262189 SHK262189:SHN262189 SRG262189:SRJ262189 TBC262189:TBF262189 TKY262189:TLB262189 TUU262189:TUX262189 UEQ262189:UET262189 UOM262189:UOP262189 UYI262189:UYL262189 VIE262189:VIH262189 VSA262189:VSD262189 WBW262189:WBZ262189 WLS262189:WLV262189 WVO262189:WVR262189 G327725:J327725 JC327725:JF327725 SY327725:TB327725 ACU327725:ACX327725 AMQ327725:AMT327725 AWM327725:AWP327725 BGI327725:BGL327725 BQE327725:BQH327725 CAA327725:CAD327725 CJW327725:CJZ327725 CTS327725:CTV327725 DDO327725:DDR327725 DNK327725:DNN327725 DXG327725:DXJ327725 EHC327725:EHF327725 EQY327725:ERB327725 FAU327725:FAX327725 FKQ327725:FKT327725 FUM327725:FUP327725 GEI327725:GEL327725 GOE327725:GOH327725 GYA327725:GYD327725 HHW327725:HHZ327725 HRS327725:HRV327725 IBO327725:IBR327725 ILK327725:ILN327725 IVG327725:IVJ327725 JFC327725:JFF327725 JOY327725:JPB327725 JYU327725:JYX327725 KIQ327725:KIT327725 KSM327725:KSP327725 LCI327725:LCL327725 LME327725:LMH327725 LWA327725:LWD327725 MFW327725:MFZ327725 MPS327725:MPV327725 MZO327725:MZR327725 NJK327725:NJN327725 NTG327725:NTJ327725 ODC327725:ODF327725 OMY327725:ONB327725 OWU327725:OWX327725 PGQ327725:PGT327725 PQM327725:PQP327725 QAI327725:QAL327725 QKE327725:QKH327725 QUA327725:QUD327725 RDW327725:RDZ327725 RNS327725:RNV327725 RXO327725:RXR327725 SHK327725:SHN327725 SRG327725:SRJ327725 TBC327725:TBF327725 TKY327725:TLB327725 TUU327725:TUX327725 UEQ327725:UET327725 UOM327725:UOP327725 UYI327725:UYL327725 VIE327725:VIH327725 VSA327725:VSD327725 WBW327725:WBZ327725 WLS327725:WLV327725 WVO327725:WVR327725 G393261:J393261 JC393261:JF393261 SY393261:TB393261 ACU393261:ACX393261 AMQ393261:AMT393261 AWM393261:AWP393261 BGI393261:BGL393261 BQE393261:BQH393261 CAA393261:CAD393261 CJW393261:CJZ393261 CTS393261:CTV393261 DDO393261:DDR393261 DNK393261:DNN393261 DXG393261:DXJ393261 EHC393261:EHF393261 EQY393261:ERB393261 FAU393261:FAX393261 FKQ393261:FKT393261 FUM393261:FUP393261 GEI393261:GEL393261 GOE393261:GOH393261 GYA393261:GYD393261 HHW393261:HHZ393261 HRS393261:HRV393261 IBO393261:IBR393261 ILK393261:ILN393261 IVG393261:IVJ393261 JFC393261:JFF393261 JOY393261:JPB393261 JYU393261:JYX393261 KIQ393261:KIT393261 KSM393261:KSP393261 LCI393261:LCL393261 LME393261:LMH393261 LWA393261:LWD393261 MFW393261:MFZ393261 MPS393261:MPV393261 MZO393261:MZR393261 NJK393261:NJN393261 NTG393261:NTJ393261 ODC393261:ODF393261 OMY393261:ONB393261 OWU393261:OWX393261 PGQ393261:PGT393261 PQM393261:PQP393261 QAI393261:QAL393261 QKE393261:QKH393261 QUA393261:QUD393261 RDW393261:RDZ393261 RNS393261:RNV393261 RXO393261:RXR393261 SHK393261:SHN393261 SRG393261:SRJ393261 TBC393261:TBF393261 TKY393261:TLB393261 TUU393261:TUX393261 UEQ393261:UET393261 UOM393261:UOP393261 UYI393261:UYL393261 VIE393261:VIH393261 VSA393261:VSD393261 WBW393261:WBZ393261 WLS393261:WLV393261 WVO393261:WVR393261 G458797:J458797 JC458797:JF458797 SY458797:TB458797 ACU458797:ACX458797 AMQ458797:AMT458797 AWM458797:AWP458797 BGI458797:BGL458797 BQE458797:BQH458797 CAA458797:CAD458797 CJW458797:CJZ458797 CTS458797:CTV458797 DDO458797:DDR458797 DNK458797:DNN458797 DXG458797:DXJ458797 EHC458797:EHF458797 EQY458797:ERB458797 FAU458797:FAX458797 FKQ458797:FKT458797 FUM458797:FUP458797 GEI458797:GEL458797 GOE458797:GOH458797 GYA458797:GYD458797 HHW458797:HHZ458797 HRS458797:HRV458797 IBO458797:IBR458797 ILK458797:ILN458797 IVG458797:IVJ458797 JFC458797:JFF458797 JOY458797:JPB458797 JYU458797:JYX458797 KIQ458797:KIT458797 KSM458797:KSP458797 LCI458797:LCL458797 LME458797:LMH458797 LWA458797:LWD458797 MFW458797:MFZ458797 MPS458797:MPV458797 MZO458797:MZR458797 NJK458797:NJN458797 NTG458797:NTJ458797 ODC458797:ODF458797 OMY458797:ONB458797 OWU458797:OWX458797 PGQ458797:PGT458797 PQM458797:PQP458797 QAI458797:QAL458797 QKE458797:QKH458797 QUA458797:QUD458797 RDW458797:RDZ458797 RNS458797:RNV458797 RXO458797:RXR458797 SHK458797:SHN458797 SRG458797:SRJ458797 TBC458797:TBF458797 TKY458797:TLB458797 TUU458797:TUX458797 UEQ458797:UET458797 UOM458797:UOP458797 UYI458797:UYL458797 VIE458797:VIH458797 VSA458797:VSD458797 WBW458797:WBZ458797 WLS458797:WLV458797 WVO458797:WVR458797 G524333:J524333 JC524333:JF524333 SY524333:TB524333 ACU524333:ACX524333 AMQ524333:AMT524333 AWM524333:AWP524333 BGI524333:BGL524333 BQE524333:BQH524333 CAA524333:CAD524333 CJW524333:CJZ524333 CTS524333:CTV524333 DDO524333:DDR524333 DNK524333:DNN524333 DXG524333:DXJ524333 EHC524333:EHF524333 EQY524333:ERB524333 FAU524333:FAX524333 FKQ524333:FKT524333 FUM524333:FUP524333 GEI524333:GEL524333 GOE524333:GOH524333 GYA524333:GYD524333 HHW524333:HHZ524333 HRS524333:HRV524333 IBO524333:IBR524333 ILK524333:ILN524333 IVG524333:IVJ524333 JFC524333:JFF524333 JOY524333:JPB524333 JYU524333:JYX524333 KIQ524333:KIT524333 KSM524333:KSP524333 LCI524333:LCL524333 LME524333:LMH524333 LWA524333:LWD524333 MFW524333:MFZ524333 MPS524333:MPV524333 MZO524333:MZR524333 NJK524333:NJN524333 NTG524333:NTJ524333 ODC524333:ODF524333 OMY524333:ONB524333 OWU524333:OWX524333 PGQ524333:PGT524333 PQM524333:PQP524333 QAI524333:QAL524333 QKE524333:QKH524333 QUA524333:QUD524333 RDW524333:RDZ524333 RNS524333:RNV524333 RXO524333:RXR524333 SHK524333:SHN524333 SRG524333:SRJ524333 TBC524333:TBF524333 TKY524333:TLB524333 TUU524333:TUX524333 UEQ524333:UET524333 UOM524333:UOP524333 UYI524333:UYL524333 VIE524333:VIH524333 VSA524333:VSD524333 WBW524333:WBZ524333 WLS524333:WLV524333 WVO524333:WVR524333 G589869:J589869 JC589869:JF589869 SY589869:TB589869 ACU589869:ACX589869 AMQ589869:AMT589869 AWM589869:AWP589869 BGI589869:BGL589869 BQE589869:BQH589869 CAA589869:CAD589869 CJW589869:CJZ589869 CTS589869:CTV589869 DDO589869:DDR589869 DNK589869:DNN589869 DXG589869:DXJ589869 EHC589869:EHF589869 EQY589869:ERB589869 FAU589869:FAX589869 FKQ589869:FKT589869 FUM589869:FUP589869 GEI589869:GEL589869 GOE589869:GOH589869 GYA589869:GYD589869 HHW589869:HHZ589869 HRS589869:HRV589869 IBO589869:IBR589869 ILK589869:ILN589869 IVG589869:IVJ589869 JFC589869:JFF589869 JOY589869:JPB589869 JYU589869:JYX589869 KIQ589869:KIT589869 KSM589869:KSP589869 LCI589869:LCL589869 LME589869:LMH589869 LWA589869:LWD589869 MFW589869:MFZ589869 MPS589869:MPV589869 MZO589869:MZR589869 NJK589869:NJN589869 NTG589869:NTJ589869 ODC589869:ODF589869 OMY589869:ONB589869 OWU589869:OWX589869 PGQ589869:PGT589869 PQM589869:PQP589869 QAI589869:QAL589869 QKE589869:QKH589869 QUA589869:QUD589869 RDW589869:RDZ589869 RNS589869:RNV589869 RXO589869:RXR589869 SHK589869:SHN589869 SRG589869:SRJ589869 TBC589869:TBF589869 TKY589869:TLB589869 TUU589869:TUX589869 UEQ589869:UET589869 UOM589869:UOP589869 UYI589869:UYL589869 VIE589869:VIH589869 VSA589869:VSD589869 WBW589869:WBZ589869 WLS589869:WLV589869 WVO589869:WVR589869 G655405:J655405 JC655405:JF655405 SY655405:TB655405 ACU655405:ACX655405 AMQ655405:AMT655405 AWM655405:AWP655405 BGI655405:BGL655405 BQE655405:BQH655405 CAA655405:CAD655405 CJW655405:CJZ655405 CTS655405:CTV655405 DDO655405:DDR655405 DNK655405:DNN655405 DXG655405:DXJ655405 EHC655405:EHF655405 EQY655405:ERB655405 FAU655405:FAX655405 FKQ655405:FKT655405 FUM655405:FUP655405 GEI655405:GEL655405 GOE655405:GOH655405 GYA655405:GYD655405 HHW655405:HHZ655405 HRS655405:HRV655405 IBO655405:IBR655405 ILK655405:ILN655405 IVG655405:IVJ655405 JFC655405:JFF655405 JOY655405:JPB655405 JYU655405:JYX655405 KIQ655405:KIT655405 KSM655405:KSP655405 LCI655405:LCL655405 LME655405:LMH655405 LWA655405:LWD655405 MFW655405:MFZ655405 MPS655405:MPV655405 MZO655405:MZR655405 NJK655405:NJN655405 NTG655405:NTJ655405 ODC655405:ODF655405 OMY655405:ONB655405 OWU655405:OWX655405 PGQ655405:PGT655405 PQM655405:PQP655405 QAI655405:QAL655405 QKE655405:QKH655405 QUA655405:QUD655405 RDW655405:RDZ655405 RNS655405:RNV655405 RXO655405:RXR655405 SHK655405:SHN655405 SRG655405:SRJ655405 TBC655405:TBF655405 TKY655405:TLB655405 TUU655405:TUX655405 UEQ655405:UET655405 UOM655405:UOP655405 UYI655405:UYL655405 VIE655405:VIH655405 VSA655405:VSD655405 WBW655405:WBZ655405 WLS655405:WLV655405 WVO655405:WVR655405 G720941:J720941 JC720941:JF720941 SY720941:TB720941 ACU720941:ACX720941 AMQ720941:AMT720941 AWM720941:AWP720941 BGI720941:BGL720941 BQE720941:BQH720941 CAA720941:CAD720941 CJW720941:CJZ720941 CTS720941:CTV720941 DDO720941:DDR720941 DNK720941:DNN720941 DXG720941:DXJ720941 EHC720941:EHF720941 EQY720941:ERB720941 FAU720941:FAX720941 FKQ720941:FKT720941 FUM720941:FUP720941 GEI720941:GEL720941 GOE720941:GOH720941 GYA720941:GYD720941 HHW720941:HHZ720941 HRS720941:HRV720941 IBO720941:IBR720941 ILK720941:ILN720941 IVG720941:IVJ720941 JFC720941:JFF720941 JOY720941:JPB720941 JYU720941:JYX720941 KIQ720941:KIT720941 KSM720941:KSP720941 LCI720941:LCL720941 LME720941:LMH720941 LWA720941:LWD720941 MFW720941:MFZ720941 MPS720941:MPV720941 MZO720941:MZR720941 NJK720941:NJN720941 NTG720941:NTJ720941 ODC720941:ODF720941 OMY720941:ONB720941 OWU720941:OWX720941 PGQ720941:PGT720941 PQM720941:PQP720941 QAI720941:QAL720941 QKE720941:QKH720941 QUA720941:QUD720941 RDW720941:RDZ720941 RNS720941:RNV720941 RXO720941:RXR720941 SHK720941:SHN720941 SRG720941:SRJ720941 TBC720941:TBF720941 TKY720941:TLB720941 TUU720941:TUX720941 UEQ720941:UET720941 UOM720941:UOP720941 UYI720941:UYL720941 VIE720941:VIH720941 VSA720941:VSD720941 WBW720941:WBZ720941 WLS720941:WLV720941 WVO720941:WVR720941 G786477:J786477 JC786477:JF786477 SY786477:TB786477 ACU786477:ACX786477 AMQ786477:AMT786477 AWM786477:AWP786477 BGI786477:BGL786477 BQE786477:BQH786477 CAA786477:CAD786477 CJW786477:CJZ786477 CTS786477:CTV786477 DDO786477:DDR786477 DNK786477:DNN786477 DXG786477:DXJ786477 EHC786477:EHF786477 EQY786477:ERB786477 FAU786477:FAX786477 FKQ786477:FKT786477 FUM786477:FUP786477 GEI786477:GEL786477 GOE786477:GOH786477 GYA786477:GYD786477 HHW786477:HHZ786477 HRS786477:HRV786477 IBO786477:IBR786477 ILK786477:ILN786477 IVG786477:IVJ786477 JFC786477:JFF786477 JOY786477:JPB786477 JYU786477:JYX786477 KIQ786477:KIT786477 KSM786477:KSP786477 LCI786477:LCL786477 LME786477:LMH786477 LWA786477:LWD786477 MFW786477:MFZ786477 MPS786477:MPV786477 MZO786477:MZR786477 NJK786477:NJN786477 NTG786477:NTJ786477 ODC786477:ODF786477 OMY786477:ONB786477 OWU786477:OWX786477 PGQ786477:PGT786477 PQM786477:PQP786477 QAI786477:QAL786477 QKE786477:QKH786477 QUA786477:QUD786477 RDW786477:RDZ786477 RNS786477:RNV786477 RXO786477:RXR786477 SHK786477:SHN786477 SRG786477:SRJ786477 TBC786477:TBF786477 TKY786477:TLB786477 TUU786477:TUX786477 UEQ786477:UET786477 UOM786477:UOP786477 UYI786477:UYL786477 VIE786477:VIH786477 VSA786477:VSD786477 WBW786477:WBZ786477 WLS786477:WLV786477 WVO786477:WVR786477 G852013:J852013 JC852013:JF852013 SY852013:TB852013 ACU852013:ACX852013 AMQ852013:AMT852013 AWM852013:AWP852013 BGI852013:BGL852013 BQE852013:BQH852013 CAA852013:CAD852013 CJW852013:CJZ852013 CTS852013:CTV852013 DDO852013:DDR852013 DNK852013:DNN852013 DXG852013:DXJ852013 EHC852013:EHF852013 EQY852013:ERB852013 FAU852013:FAX852013 FKQ852013:FKT852013 FUM852013:FUP852013 GEI852013:GEL852013 GOE852013:GOH852013 GYA852013:GYD852013 HHW852013:HHZ852013 HRS852013:HRV852013 IBO852013:IBR852013 ILK852013:ILN852013 IVG852013:IVJ852013 JFC852013:JFF852013 JOY852013:JPB852013 JYU852013:JYX852013 KIQ852013:KIT852013 KSM852013:KSP852013 LCI852013:LCL852013 LME852013:LMH852013 LWA852013:LWD852013 MFW852013:MFZ852013 MPS852013:MPV852013 MZO852013:MZR852013 NJK852013:NJN852013 NTG852013:NTJ852013 ODC852013:ODF852013 OMY852013:ONB852013 OWU852013:OWX852013 PGQ852013:PGT852013 PQM852013:PQP852013 QAI852013:QAL852013 QKE852013:QKH852013 QUA852013:QUD852013 RDW852013:RDZ852013 RNS852013:RNV852013 RXO852013:RXR852013 SHK852013:SHN852013 SRG852013:SRJ852013 TBC852013:TBF852013 TKY852013:TLB852013 TUU852013:TUX852013 UEQ852013:UET852013 UOM852013:UOP852013 UYI852013:UYL852013 VIE852013:VIH852013 VSA852013:VSD852013 WBW852013:WBZ852013 WLS852013:WLV852013 WVO852013:WVR852013 G917549:J917549 JC917549:JF917549 SY917549:TB917549 ACU917549:ACX917549 AMQ917549:AMT917549 AWM917549:AWP917549 BGI917549:BGL917549 BQE917549:BQH917549 CAA917549:CAD917549 CJW917549:CJZ917549 CTS917549:CTV917549 DDO917549:DDR917549 DNK917549:DNN917549 DXG917549:DXJ917549 EHC917549:EHF917549 EQY917549:ERB917549 FAU917549:FAX917549 FKQ917549:FKT917549 FUM917549:FUP917549 GEI917549:GEL917549 GOE917549:GOH917549 GYA917549:GYD917549 HHW917549:HHZ917549 HRS917549:HRV917549 IBO917549:IBR917549 ILK917549:ILN917549 IVG917549:IVJ917549 JFC917549:JFF917549 JOY917549:JPB917549 JYU917549:JYX917549 KIQ917549:KIT917549 KSM917549:KSP917549 LCI917549:LCL917549 LME917549:LMH917549 LWA917549:LWD917549 MFW917549:MFZ917549 MPS917549:MPV917549 MZO917549:MZR917549 NJK917549:NJN917549 NTG917549:NTJ917549 ODC917549:ODF917549 OMY917549:ONB917549 OWU917549:OWX917549 PGQ917549:PGT917549 PQM917549:PQP917549 QAI917549:QAL917549 QKE917549:QKH917549 QUA917549:QUD917549 RDW917549:RDZ917549 RNS917549:RNV917549 RXO917549:RXR917549 SHK917549:SHN917549 SRG917549:SRJ917549 TBC917549:TBF917549 TKY917549:TLB917549 TUU917549:TUX917549 UEQ917549:UET917549 UOM917549:UOP917549 UYI917549:UYL917549 VIE917549:VIH917549 VSA917549:VSD917549 WBW917549:WBZ917549 WLS917549:WLV917549 WVO917549:WVR917549 G983085:J983085 JC983085:JF983085 SY983085:TB983085 ACU983085:ACX983085 AMQ983085:AMT983085 AWM983085:AWP983085 BGI983085:BGL983085 BQE983085:BQH983085 CAA983085:CAD983085 CJW983085:CJZ983085 CTS983085:CTV983085 DDO983085:DDR983085 DNK983085:DNN983085 DXG983085:DXJ983085 EHC983085:EHF983085 EQY983085:ERB983085 FAU983085:FAX983085 FKQ983085:FKT983085 FUM983085:FUP983085 GEI983085:GEL983085 GOE983085:GOH983085 GYA983085:GYD983085 HHW983085:HHZ983085 HRS983085:HRV983085 IBO983085:IBR983085 ILK983085:ILN983085 IVG983085:IVJ983085 JFC983085:JFF983085 JOY983085:JPB983085 JYU983085:JYX983085 KIQ983085:KIT983085 KSM983085:KSP983085 LCI983085:LCL983085 LME983085:LMH983085 LWA983085:LWD983085 MFW983085:MFZ983085 MPS983085:MPV983085 MZO983085:MZR983085 NJK983085:NJN983085 NTG983085:NTJ983085 ODC983085:ODF983085 OMY983085:ONB983085 OWU983085:OWX983085 PGQ983085:PGT983085 PQM983085:PQP983085 QAI983085:QAL983085 QKE983085:QKH983085 QUA983085:QUD983085 RDW983085:RDZ983085 RNS983085:RNV983085 RXO983085:RXR983085 SHK983085:SHN983085 SRG983085:SRJ983085 TBC983085:TBF983085 TKY983085:TLB983085 TUU983085:TUX983085 UEQ983085:UET983085 UOM983085:UOP983085 UYI983085:UYL983085 VIE983085:VIH983085 VSA983085:VSD983085 WBW983085:WBZ983085 WLS983085:WLV983085 WVO983085:WVR983085 G86:J90 JC86:JF90 SY86:TB90 ACU86:ACX90 AMQ86:AMT90 AWM86:AWP90 BGI86:BGL90 BQE86:BQH90 CAA86:CAD90 CJW86:CJZ90 CTS86:CTV90 DDO86:DDR90 DNK86:DNN90 DXG86:DXJ90 EHC86:EHF90 EQY86:ERB90 FAU86:FAX90 FKQ86:FKT90 FUM86:FUP90 GEI86:GEL90 GOE86:GOH90 GYA86:GYD90 HHW86:HHZ90 HRS86:HRV90 IBO86:IBR90 ILK86:ILN90 IVG86:IVJ90 JFC86:JFF90 JOY86:JPB90 JYU86:JYX90 KIQ86:KIT90 KSM86:KSP90 LCI86:LCL90 LME86:LMH90 LWA86:LWD90 MFW86:MFZ90 MPS86:MPV90 MZO86:MZR90 NJK86:NJN90 NTG86:NTJ90 ODC86:ODF90 OMY86:ONB90 OWU86:OWX90 PGQ86:PGT90 PQM86:PQP90 QAI86:QAL90 QKE86:QKH90 QUA86:QUD90 RDW86:RDZ90 RNS86:RNV90 RXO86:RXR90 SHK86:SHN90 SRG86:SRJ90 TBC86:TBF90 TKY86:TLB90 TUU86:TUX90 UEQ86:UET90 UOM86:UOP90 UYI86:UYL90 VIE86:VIH90 VSA86:VSD90 WBW86:WBZ90 WLS86:WLV90 WVO86:WVR90 G65622:J65626 JC65622:JF65626 SY65622:TB65626 ACU65622:ACX65626 AMQ65622:AMT65626 AWM65622:AWP65626 BGI65622:BGL65626 BQE65622:BQH65626 CAA65622:CAD65626 CJW65622:CJZ65626 CTS65622:CTV65626 DDO65622:DDR65626 DNK65622:DNN65626 DXG65622:DXJ65626 EHC65622:EHF65626 EQY65622:ERB65626 FAU65622:FAX65626 FKQ65622:FKT65626 FUM65622:FUP65626 GEI65622:GEL65626 GOE65622:GOH65626 GYA65622:GYD65626 HHW65622:HHZ65626 HRS65622:HRV65626 IBO65622:IBR65626 ILK65622:ILN65626 IVG65622:IVJ65626 JFC65622:JFF65626 JOY65622:JPB65626 JYU65622:JYX65626 KIQ65622:KIT65626 KSM65622:KSP65626 LCI65622:LCL65626 LME65622:LMH65626 LWA65622:LWD65626 MFW65622:MFZ65626 MPS65622:MPV65626 MZO65622:MZR65626 NJK65622:NJN65626 NTG65622:NTJ65626 ODC65622:ODF65626 OMY65622:ONB65626 OWU65622:OWX65626 PGQ65622:PGT65626 PQM65622:PQP65626 QAI65622:QAL65626 QKE65622:QKH65626 QUA65622:QUD65626 RDW65622:RDZ65626 RNS65622:RNV65626 RXO65622:RXR65626 SHK65622:SHN65626 SRG65622:SRJ65626 TBC65622:TBF65626 TKY65622:TLB65626 TUU65622:TUX65626 UEQ65622:UET65626 UOM65622:UOP65626 UYI65622:UYL65626 VIE65622:VIH65626 VSA65622:VSD65626 WBW65622:WBZ65626 WLS65622:WLV65626 WVO65622:WVR65626 G131158:J131162 JC131158:JF131162 SY131158:TB131162 ACU131158:ACX131162 AMQ131158:AMT131162 AWM131158:AWP131162 BGI131158:BGL131162 BQE131158:BQH131162 CAA131158:CAD131162 CJW131158:CJZ131162 CTS131158:CTV131162 DDO131158:DDR131162 DNK131158:DNN131162 DXG131158:DXJ131162 EHC131158:EHF131162 EQY131158:ERB131162 FAU131158:FAX131162 FKQ131158:FKT131162 FUM131158:FUP131162 GEI131158:GEL131162 GOE131158:GOH131162 GYA131158:GYD131162 HHW131158:HHZ131162 HRS131158:HRV131162 IBO131158:IBR131162 ILK131158:ILN131162 IVG131158:IVJ131162 JFC131158:JFF131162 JOY131158:JPB131162 JYU131158:JYX131162 KIQ131158:KIT131162 KSM131158:KSP131162 LCI131158:LCL131162 LME131158:LMH131162 LWA131158:LWD131162 MFW131158:MFZ131162 MPS131158:MPV131162 MZO131158:MZR131162 NJK131158:NJN131162 NTG131158:NTJ131162 ODC131158:ODF131162 OMY131158:ONB131162 OWU131158:OWX131162 PGQ131158:PGT131162 PQM131158:PQP131162 QAI131158:QAL131162 QKE131158:QKH131162 QUA131158:QUD131162 RDW131158:RDZ131162 RNS131158:RNV131162 RXO131158:RXR131162 SHK131158:SHN131162 SRG131158:SRJ131162 TBC131158:TBF131162 TKY131158:TLB131162 TUU131158:TUX131162 UEQ131158:UET131162 UOM131158:UOP131162 UYI131158:UYL131162 VIE131158:VIH131162 VSA131158:VSD131162 WBW131158:WBZ131162 WLS131158:WLV131162 WVO131158:WVR131162 G196694:J196698 JC196694:JF196698 SY196694:TB196698 ACU196694:ACX196698 AMQ196694:AMT196698 AWM196694:AWP196698 BGI196694:BGL196698 BQE196694:BQH196698 CAA196694:CAD196698 CJW196694:CJZ196698 CTS196694:CTV196698 DDO196694:DDR196698 DNK196694:DNN196698 DXG196694:DXJ196698 EHC196694:EHF196698 EQY196694:ERB196698 FAU196694:FAX196698 FKQ196694:FKT196698 FUM196694:FUP196698 GEI196694:GEL196698 GOE196694:GOH196698 GYA196694:GYD196698 HHW196694:HHZ196698 HRS196694:HRV196698 IBO196694:IBR196698 ILK196694:ILN196698 IVG196694:IVJ196698 JFC196694:JFF196698 JOY196694:JPB196698 JYU196694:JYX196698 KIQ196694:KIT196698 KSM196694:KSP196698 LCI196694:LCL196698 LME196694:LMH196698 LWA196694:LWD196698 MFW196694:MFZ196698 MPS196694:MPV196698 MZO196694:MZR196698 NJK196694:NJN196698 NTG196694:NTJ196698 ODC196694:ODF196698 OMY196694:ONB196698 OWU196694:OWX196698 PGQ196694:PGT196698 PQM196694:PQP196698 QAI196694:QAL196698 QKE196694:QKH196698 QUA196694:QUD196698 RDW196694:RDZ196698 RNS196694:RNV196698 RXO196694:RXR196698 SHK196694:SHN196698 SRG196694:SRJ196698 TBC196694:TBF196698 TKY196694:TLB196698 TUU196694:TUX196698 UEQ196694:UET196698 UOM196694:UOP196698 UYI196694:UYL196698 VIE196694:VIH196698 VSA196694:VSD196698 WBW196694:WBZ196698 WLS196694:WLV196698 WVO196694:WVR196698 G262230:J262234 JC262230:JF262234 SY262230:TB262234 ACU262230:ACX262234 AMQ262230:AMT262234 AWM262230:AWP262234 BGI262230:BGL262234 BQE262230:BQH262234 CAA262230:CAD262234 CJW262230:CJZ262234 CTS262230:CTV262234 DDO262230:DDR262234 DNK262230:DNN262234 DXG262230:DXJ262234 EHC262230:EHF262234 EQY262230:ERB262234 FAU262230:FAX262234 FKQ262230:FKT262234 FUM262230:FUP262234 GEI262230:GEL262234 GOE262230:GOH262234 GYA262230:GYD262234 HHW262230:HHZ262234 HRS262230:HRV262234 IBO262230:IBR262234 ILK262230:ILN262234 IVG262230:IVJ262234 JFC262230:JFF262234 JOY262230:JPB262234 JYU262230:JYX262234 KIQ262230:KIT262234 KSM262230:KSP262234 LCI262230:LCL262234 LME262230:LMH262234 LWA262230:LWD262234 MFW262230:MFZ262234 MPS262230:MPV262234 MZO262230:MZR262234 NJK262230:NJN262234 NTG262230:NTJ262234 ODC262230:ODF262234 OMY262230:ONB262234 OWU262230:OWX262234 PGQ262230:PGT262234 PQM262230:PQP262234 QAI262230:QAL262234 QKE262230:QKH262234 QUA262230:QUD262234 RDW262230:RDZ262234 RNS262230:RNV262234 RXO262230:RXR262234 SHK262230:SHN262234 SRG262230:SRJ262234 TBC262230:TBF262234 TKY262230:TLB262234 TUU262230:TUX262234 UEQ262230:UET262234 UOM262230:UOP262234 UYI262230:UYL262234 VIE262230:VIH262234 VSA262230:VSD262234 WBW262230:WBZ262234 WLS262230:WLV262234 WVO262230:WVR262234 G327766:J327770 JC327766:JF327770 SY327766:TB327770 ACU327766:ACX327770 AMQ327766:AMT327770 AWM327766:AWP327770 BGI327766:BGL327770 BQE327766:BQH327770 CAA327766:CAD327770 CJW327766:CJZ327770 CTS327766:CTV327770 DDO327766:DDR327770 DNK327766:DNN327770 DXG327766:DXJ327770 EHC327766:EHF327770 EQY327766:ERB327770 FAU327766:FAX327770 FKQ327766:FKT327770 FUM327766:FUP327770 GEI327766:GEL327770 GOE327766:GOH327770 GYA327766:GYD327770 HHW327766:HHZ327770 HRS327766:HRV327770 IBO327766:IBR327770 ILK327766:ILN327770 IVG327766:IVJ327770 JFC327766:JFF327770 JOY327766:JPB327770 JYU327766:JYX327770 KIQ327766:KIT327770 KSM327766:KSP327770 LCI327766:LCL327770 LME327766:LMH327770 LWA327766:LWD327770 MFW327766:MFZ327770 MPS327766:MPV327770 MZO327766:MZR327770 NJK327766:NJN327770 NTG327766:NTJ327770 ODC327766:ODF327770 OMY327766:ONB327770 OWU327766:OWX327770 PGQ327766:PGT327770 PQM327766:PQP327770 QAI327766:QAL327770 QKE327766:QKH327770 QUA327766:QUD327770 RDW327766:RDZ327770 RNS327766:RNV327770 RXO327766:RXR327770 SHK327766:SHN327770 SRG327766:SRJ327770 TBC327766:TBF327770 TKY327766:TLB327770 TUU327766:TUX327770 UEQ327766:UET327770 UOM327766:UOP327770 UYI327766:UYL327770 VIE327766:VIH327770 VSA327766:VSD327770 WBW327766:WBZ327770 WLS327766:WLV327770 WVO327766:WVR327770 G393302:J393306 JC393302:JF393306 SY393302:TB393306 ACU393302:ACX393306 AMQ393302:AMT393306 AWM393302:AWP393306 BGI393302:BGL393306 BQE393302:BQH393306 CAA393302:CAD393306 CJW393302:CJZ393306 CTS393302:CTV393306 DDO393302:DDR393306 DNK393302:DNN393306 DXG393302:DXJ393306 EHC393302:EHF393306 EQY393302:ERB393306 FAU393302:FAX393306 FKQ393302:FKT393306 FUM393302:FUP393306 GEI393302:GEL393306 GOE393302:GOH393306 GYA393302:GYD393306 HHW393302:HHZ393306 HRS393302:HRV393306 IBO393302:IBR393306 ILK393302:ILN393306 IVG393302:IVJ393306 JFC393302:JFF393306 JOY393302:JPB393306 JYU393302:JYX393306 KIQ393302:KIT393306 KSM393302:KSP393306 LCI393302:LCL393306 LME393302:LMH393306 LWA393302:LWD393306 MFW393302:MFZ393306 MPS393302:MPV393306 MZO393302:MZR393306 NJK393302:NJN393306 NTG393302:NTJ393306 ODC393302:ODF393306 OMY393302:ONB393306 OWU393302:OWX393306 PGQ393302:PGT393306 PQM393302:PQP393306 QAI393302:QAL393306 QKE393302:QKH393306 QUA393302:QUD393306 RDW393302:RDZ393306 RNS393302:RNV393306 RXO393302:RXR393306 SHK393302:SHN393306 SRG393302:SRJ393306 TBC393302:TBF393306 TKY393302:TLB393306 TUU393302:TUX393306 UEQ393302:UET393306 UOM393302:UOP393306 UYI393302:UYL393306 VIE393302:VIH393306 VSA393302:VSD393306 WBW393302:WBZ393306 WLS393302:WLV393306 WVO393302:WVR393306 G458838:J458842 JC458838:JF458842 SY458838:TB458842 ACU458838:ACX458842 AMQ458838:AMT458842 AWM458838:AWP458842 BGI458838:BGL458842 BQE458838:BQH458842 CAA458838:CAD458842 CJW458838:CJZ458842 CTS458838:CTV458842 DDO458838:DDR458842 DNK458838:DNN458842 DXG458838:DXJ458842 EHC458838:EHF458842 EQY458838:ERB458842 FAU458838:FAX458842 FKQ458838:FKT458842 FUM458838:FUP458842 GEI458838:GEL458842 GOE458838:GOH458842 GYA458838:GYD458842 HHW458838:HHZ458842 HRS458838:HRV458842 IBO458838:IBR458842 ILK458838:ILN458842 IVG458838:IVJ458842 JFC458838:JFF458842 JOY458838:JPB458842 JYU458838:JYX458842 KIQ458838:KIT458842 KSM458838:KSP458842 LCI458838:LCL458842 LME458838:LMH458842 LWA458838:LWD458842 MFW458838:MFZ458842 MPS458838:MPV458842 MZO458838:MZR458842 NJK458838:NJN458842 NTG458838:NTJ458842 ODC458838:ODF458842 OMY458838:ONB458842 OWU458838:OWX458842 PGQ458838:PGT458842 PQM458838:PQP458842 QAI458838:QAL458842 QKE458838:QKH458842 QUA458838:QUD458842 RDW458838:RDZ458842 RNS458838:RNV458842 RXO458838:RXR458842 SHK458838:SHN458842 SRG458838:SRJ458842 TBC458838:TBF458842 TKY458838:TLB458842 TUU458838:TUX458842 UEQ458838:UET458842 UOM458838:UOP458842 UYI458838:UYL458842 VIE458838:VIH458842 VSA458838:VSD458842 WBW458838:WBZ458842 WLS458838:WLV458842 WVO458838:WVR458842 G524374:J524378 JC524374:JF524378 SY524374:TB524378 ACU524374:ACX524378 AMQ524374:AMT524378 AWM524374:AWP524378 BGI524374:BGL524378 BQE524374:BQH524378 CAA524374:CAD524378 CJW524374:CJZ524378 CTS524374:CTV524378 DDO524374:DDR524378 DNK524374:DNN524378 DXG524374:DXJ524378 EHC524374:EHF524378 EQY524374:ERB524378 FAU524374:FAX524378 FKQ524374:FKT524378 FUM524374:FUP524378 GEI524374:GEL524378 GOE524374:GOH524378 GYA524374:GYD524378 HHW524374:HHZ524378 HRS524374:HRV524378 IBO524374:IBR524378 ILK524374:ILN524378 IVG524374:IVJ524378 JFC524374:JFF524378 JOY524374:JPB524378 JYU524374:JYX524378 KIQ524374:KIT524378 KSM524374:KSP524378 LCI524374:LCL524378 LME524374:LMH524378 LWA524374:LWD524378 MFW524374:MFZ524378 MPS524374:MPV524378 MZO524374:MZR524378 NJK524374:NJN524378 NTG524374:NTJ524378 ODC524374:ODF524378 OMY524374:ONB524378 OWU524374:OWX524378 PGQ524374:PGT524378 PQM524374:PQP524378 QAI524374:QAL524378 QKE524374:QKH524378 QUA524374:QUD524378 RDW524374:RDZ524378 RNS524374:RNV524378 RXO524374:RXR524378 SHK524374:SHN524378 SRG524374:SRJ524378 TBC524374:TBF524378 TKY524374:TLB524378 TUU524374:TUX524378 UEQ524374:UET524378 UOM524374:UOP524378 UYI524374:UYL524378 VIE524374:VIH524378 VSA524374:VSD524378 WBW524374:WBZ524378 WLS524374:WLV524378 WVO524374:WVR524378 G589910:J589914 JC589910:JF589914 SY589910:TB589914 ACU589910:ACX589914 AMQ589910:AMT589914 AWM589910:AWP589914 BGI589910:BGL589914 BQE589910:BQH589914 CAA589910:CAD589914 CJW589910:CJZ589914 CTS589910:CTV589914 DDO589910:DDR589914 DNK589910:DNN589914 DXG589910:DXJ589914 EHC589910:EHF589914 EQY589910:ERB589914 FAU589910:FAX589914 FKQ589910:FKT589914 FUM589910:FUP589914 GEI589910:GEL589914 GOE589910:GOH589914 GYA589910:GYD589914 HHW589910:HHZ589914 HRS589910:HRV589914 IBO589910:IBR589914 ILK589910:ILN589914 IVG589910:IVJ589914 JFC589910:JFF589914 JOY589910:JPB589914 JYU589910:JYX589914 KIQ589910:KIT589914 KSM589910:KSP589914 LCI589910:LCL589914 LME589910:LMH589914 LWA589910:LWD589914 MFW589910:MFZ589914 MPS589910:MPV589914 MZO589910:MZR589914 NJK589910:NJN589914 NTG589910:NTJ589914 ODC589910:ODF589914 OMY589910:ONB589914 OWU589910:OWX589914 PGQ589910:PGT589914 PQM589910:PQP589914 QAI589910:QAL589914 QKE589910:QKH589914 QUA589910:QUD589914 RDW589910:RDZ589914 RNS589910:RNV589914 RXO589910:RXR589914 SHK589910:SHN589914 SRG589910:SRJ589914 TBC589910:TBF589914 TKY589910:TLB589914 TUU589910:TUX589914 UEQ589910:UET589914 UOM589910:UOP589914 UYI589910:UYL589914 VIE589910:VIH589914 VSA589910:VSD589914 WBW589910:WBZ589914 WLS589910:WLV589914 WVO589910:WVR589914 G655446:J655450 JC655446:JF655450 SY655446:TB655450 ACU655446:ACX655450 AMQ655446:AMT655450 AWM655446:AWP655450 BGI655446:BGL655450 BQE655446:BQH655450 CAA655446:CAD655450 CJW655446:CJZ655450 CTS655446:CTV655450 DDO655446:DDR655450 DNK655446:DNN655450 DXG655446:DXJ655450 EHC655446:EHF655450 EQY655446:ERB655450 FAU655446:FAX655450 FKQ655446:FKT655450 FUM655446:FUP655450 GEI655446:GEL655450 GOE655446:GOH655450 GYA655446:GYD655450 HHW655446:HHZ655450 HRS655446:HRV655450 IBO655446:IBR655450 ILK655446:ILN655450 IVG655446:IVJ655450 JFC655446:JFF655450 JOY655446:JPB655450 JYU655446:JYX655450 KIQ655446:KIT655450 KSM655446:KSP655450 LCI655446:LCL655450 LME655446:LMH655450 LWA655446:LWD655450 MFW655446:MFZ655450 MPS655446:MPV655450 MZO655446:MZR655450 NJK655446:NJN655450 NTG655446:NTJ655450 ODC655446:ODF655450 OMY655446:ONB655450 OWU655446:OWX655450 PGQ655446:PGT655450 PQM655446:PQP655450 QAI655446:QAL655450 QKE655446:QKH655450 QUA655446:QUD655450 RDW655446:RDZ655450 RNS655446:RNV655450 RXO655446:RXR655450 SHK655446:SHN655450 SRG655446:SRJ655450 TBC655446:TBF655450 TKY655446:TLB655450 TUU655446:TUX655450 UEQ655446:UET655450 UOM655446:UOP655450 UYI655446:UYL655450 VIE655446:VIH655450 VSA655446:VSD655450 WBW655446:WBZ655450 WLS655446:WLV655450 WVO655446:WVR655450 G720982:J720986 JC720982:JF720986 SY720982:TB720986 ACU720982:ACX720986 AMQ720982:AMT720986 AWM720982:AWP720986 BGI720982:BGL720986 BQE720982:BQH720986 CAA720982:CAD720986 CJW720982:CJZ720986 CTS720982:CTV720986 DDO720982:DDR720986 DNK720982:DNN720986 DXG720982:DXJ720986 EHC720982:EHF720986 EQY720982:ERB720986 FAU720982:FAX720986 FKQ720982:FKT720986 FUM720982:FUP720986 GEI720982:GEL720986 GOE720982:GOH720986 GYA720982:GYD720986 HHW720982:HHZ720986 HRS720982:HRV720986 IBO720982:IBR720986 ILK720982:ILN720986 IVG720982:IVJ720986 JFC720982:JFF720986 JOY720982:JPB720986 JYU720982:JYX720986 KIQ720982:KIT720986 KSM720982:KSP720986 LCI720982:LCL720986 LME720982:LMH720986 LWA720982:LWD720986 MFW720982:MFZ720986 MPS720982:MPV720986 MZO720982:MZR720986 NJK720982:NJN720986 NTG720982:NTJ720986 ODC720982:ODF720986 OMY720982:ONB720986 OWU720982:OWX720986 PGQ720982:PGT720986 PQM720982:PQP720986 QAI720982:QAL720986 QKE720982:QKH720986 QUA720982:QUD720986 RDW720982:RDZ720986 RNS720982:RNV720986 RXO720982:RXR720986 SHK720982:SHN720986 SRG720982:SRJ720986 TBC720982:TBF720986 TKY720982:TLB720986 TUU720982:TUX720986 UEQ720982:UET720986 UOM720982:UOP720986 UYI720982:UYL720986 VIE720982:VIH720986 VSA720982:VSD720986 WBW720982:WBZ720986 WLS720982:WLV720986 WVO720982:WVR720986 G786518:J786522 JC786518:JF786522 SY786518:TB786522 ACU786518:ACX786522 AMQ786518:AMT786522 AWM786518:AWP786522 BGI786518:BGL786522 BQE786518:BQH786522 CAA786518:CAD786522 CJW786518:CJZ786522 CTS786518:CTV786522 DDO786518:DDR786522 DNK786518:DNN786522 DXG786518:DXJ786522 EHC786518:EHF786522 EQY786518:ERB786522 FAU786518:FAX786522 FKQ786518:FKT786522 FUM786518:FUP786522 GEI786518:GEL786522 GOE786518:GOH786522 GYA786518:GYD786522 HHW786518:HHZ786522 HRS786518:HRV786522 IBO786518:IBR786522 ILK786518:ILN786522 IVG786518:IVJ786522 JFC786518:JFF786522 JOY786518:JPB786522 JYU786518:JYX786522 KIQ786518:KIT786522 KSM786518:KSP786522 LCI786518:LCL786522 LME786518:LMH786522 LWA786518:LWD786522 MFW786518:MFZ786522 MPS786518:MPV786522 MZO786518:MZR786522 NJK786518:NJN786522 NTG786518:NTJ786522 ODC786518:ODF786522 OMY786518:ONB786522 OWU786518:OWX786522 PGQ786518:PGT786522 PQM786518:PQP786522 QAI786518:QAL786522 QKE786518:QKH786522 QUA786518:QUD786522 RDW786518:RDZ786522 RNS786518:RNV786522 RXO786518:RXR786522 SHK786518:SHN786522 SRG786518:SRJ786522 TBC786518:TBF786522 TKY786518:TLB786522 TUU786518:TUX786522 UEQ786518:UET786522 UOM786518:UOP786522 UYI786518:UYL786522 VIE786518:VIH786522 VSA786518:VSD786522 WBW786518:WBZ786522 WLS786518:WLV786522 WVO786518:WVR786522 G852054:J852058 JC852054:JF852058 SY852054:TB852058 ACU852054:ACX852058 AMQ852054:AMT852058 AWM852054:AWP852058 BGI852054:BGL852058 BQE852054:BQH852058 CAA852054:CAD852058 CJW852054:CJZ852058 CTS852054:CTV852058 DDO852054:DDR852058 DNK852054:DNN852058 DXG852054:DXJ852058 EHC852054:EHF852058 EQY852054:ERB852058 FAU852054:FAX852058 FKQ852054:FKT852058 FUM852054:FUP852058 GEI852054:GEL852058 GOE852054:GOH852058 GYA852054:GYD852058 HHW852054:HHZ852058 HRS852054:HRV852058 IBO852054:IBR852058 ILK852054:ILN852058 IVG852054:IVJ852058 JFC852054:JFF852058 JOY852054:JPB852058 JYU852054:JYX852058 KIQ852054:KIT852058 KSM852054:KSP852058 LCI852054:LCL852058 LME852054:LMH852058 LWA852054:LWD852058 MFW852054:MFZ852058 MPS852054:MPV852058 MZO852054:MZR852058 NJK852054:NJN852058 NTG852054:NTJ852058 ODC852054:ODF852058 OMY852054:ONB852058 OWU852054:OWX852058 PGQ852054:PGT852058 PQM852054:PQP852058 QAI852054:QAL852058 QKE852054:QKH852058 QUA852054:QUD852058 RDW852054:RDZ852058 RNS852054:RNV852058 RXO852054:RXR852058 SHK852054:SHN852058 SRG852054:SRJ852058 TBC852054:TBF852058 TKY852054:TLB852058 TUU852054:TUX852058 UEQ852054:UET852058 UOM852054:UOP852058 UYI852054:UYL852058 VIE852054:VIH852058 VSA852054:VSD852058 WBW852054:WBZ852058 WLS852054:WLV852058 WVO852054:WVR852058 G917590:J917594 JC917590:JF917594 SY917590:TB917594 ACU917590:ACX917594 AMQ917590:AMT917594 AWM917590:AWP917594 BGI917590:BGL917594 BQE917590:BQH917594 CAA917590:CAD917594 CJW917590:CJZ917594 CTS917590:CTV917594 DDO917590:DDR917594 DNK917590:DNN917594 DXG917590:DXJ917594 EHC917590:EHF917594 EQY917590:ERB917594 FAU917590:FAX917594 FKQ917590:FKT917594 FUM917590:FUP917594 GEI917590:GEL917594 GOE917590:GOH917594 GYA917590:GYD917594 HHW917590:HHZ917594 HRS917590:HRV917594 IBO917590:IBR917594 ILK917590:ILN917594 IVG917590:IVJ917594 JFC917590:JFF917594 JOY917590:JPB917594 JYU917590:JYX917594 KIQ917590:KIT917594 KSM917590:KSP917594 LCI917590:LCL917594 LME917590:LMH917594 LWA917590:LWD917594 MFW917590:MFZ917594 MPS917590:MPV917594 MZO917590:MZR917594 NJK917590:NJN917594 NTG917590:NTJ917594 ODC917590:ODF917594 OMY917590:ONB917594 OWU917590:OWX917594 PGQ917590:PGT917594 PQM917590:PQP917594 QAI917590:QAL917594 QKE917590:QKH917594 QUA917590:QUD917594 RDW917590:RDZ917594 RNS917590:RNV917594 RXO917590:RXR917594 SHK917590:SHN917594 SRG917590:SRJ917594 TBC917590:TBF917594 TKY917590:TLB917594 TUU917590:TUX917594 UEQ917590:UET917594 UOM917590:UOP917594 UYI917590:UYL917594 VIE917590:VIH917594 VSA917590:VSD917594 WBW917590:WBZ917594 WLS917590:WLV917594 WVO917590:WVR917594 G983126:J983130 JC983126:JF983130 SY983126:TB983130 ACU983126:ACX983130 AMQ983126:AMT983130 AWM983126:AWP983130 BGI983126:BGL983130 BQE983126:BQH983130 CAA983126:CAD983130 CJW983126:CJZ983130 CTS983126:CTV983130 DDO983126:DDR983130 DNK983126:DNN983130 DXG983126:DXJ983130 EHC983126:EHF983130 EQY983126:ERB983130 FAU983126:FAX983130 FKQ983126:FKT983130 FUM983126:FUP983130 GEI983126:GEL983130 GOE983126:GOH983130 GYA983126:GYD983130 HHW983126:HHZ983130 HRS983126:HRV983130 IBO983126:IBR983130 ILK983126:ILN983130 IVG983126:IVJ983130 JFC983126:JFF983130 JOY983126:JPB983130 JYU983126:JYX983130 KIQ983126:KIT983130 KSM983126:KSP983130 LCI983126:LCL983130 LME983126:LMH983130 LWA983126:LWD983130 MFW983126:MFZ983130 MPS983126:MPV983130 MZO983126:MZR983130 NJK983126:NJN983130 NTG983126:NTJ983130 ODC983126:ODF983130 OMY983126:ONB983130 OWU983126:OWX983130 PGQ983126:PGT983130 PQM983126:PQP983130 QAI983126:QAL983130 QKE983126:QKH983130 QUA983126:QUD983130 RDW983126:RDZ983130 RNS983126:RNV983130 RXO983126:RXR983130 SHK983126:SHN983130 SRG983126:SRJ983130 TBC983126:TBF983130 TKY983126:TLB983130 TUU983126:TUX983130 UEQ983126:UET983130 UOM983126:UOP983130 UYI983126:UYL983130 VIE983126:VIH983130 VSA983126:VSD983130 WBW983126:WBZ983130 WLS983126:WLV983130">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6" location="'46 - передача'!A1" tooltip="Добавить сетевую компанию" display="Добавить сетевую компанию"/>
    <hyperlink ref="E49" location="'46 - передача'!A1" tooltip="Добавить генерирующую компанию" display="Добавить генерирующую компанию"/>
    <hyperlink ref="E122" location="'46 - передача'!A1" tooltip="Добавить сбытовую компанию" display="Добавить сбытовую компанию"/>
    <hyperlink ref="E126" location="'46 - передача'!A1" tooltip="Добавить сетевую компанию" display="Добавить сетевую компанию"/>
    <hyperlink ref="E129" location="'46 - передача'!A1" tooltip="Добавить другую организацию" display="Добавить другую организацию"/>
    <hyperlink ref="E133" location="'46 - передача'!A1" tooltip="Добавить сетевую компанию (передача)" display="Добавить сетевую компанию (передача)"/>
    <hyperlink ref="E42" location="'46 - передача'!A1" tooltip="Добавить сбытовую компанию" display="Добавить сбытовую компанию"/>
    <hyperlink ref="E52" location="'46 - передача'!A1" tooltip="Добавить другую организацию" display="Добавить другую организацию"/>
    <hyperlink ref="E55"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5" location="'46 - передача'!$A$1" tooltip="Удалить" display="Удалить"/>
    <hyperlink ref="C22" location="'46 - передача'!$A$1" tooltip="Удалить" display="Удалить"/>
    <hyperlink ref="C125" location="'46 - передача'!$A$1" tooltip="Удалить" display="Удалить"/>
    <hyperlink ref="C41" location="'46 - передача'!$A$1" tooltip="Удалить" display="Удалить"/>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H143"/>
  <sheetViews>
    <sheetView workbookViewId="0">
      <selection activeCell="B3" sqref="B3:H3"/>
    </sheetView>
  </sheetViews>
  <sheetFormatPr defaultRowHeight="12.75"/>
  <cols>
    <col min="1" max="1" width="8.5703125" bestFit="1" customWidth="1"/>
    <col min="2" max="2" width="6.28515625" bestFit="1" customWidth="1"/>
    <col min="3" max="3" width="49.5703125" customWidth="1"/>
    <col min="4" max="8" width="12" customWidth="1"/>
  </cols>
  <sheetData>
    <row r="1" spans="1:8">
      <c r="A1" s="25"/>
      <c r="B1" s="26"/>
      <c r="C1" s="27"/>
      <c r="D1" s="25"/>
      <c r="E1" s="25"/>
      <c r="F1" s="25"/>
      <c r="G1" s="25"/>
      <c r="H1" s="25"/>
    </row>
    <row r="2" spans="1:8">
      <c r="A2" s="15"/>
      <c r="B2" s="17"/>
      <c r="C2" s="18"/>
      <c r="D2" s="16"/>
      <c r="E2" s="16"/>
      <c r="F2" s="16"/>
      <c r="G2" s="16"/>
      <c r="H2" s="16"/>
    </row>
    <row r="3" spans="1:8" ht="13.5" thickBot="1">
      <c r="A3" s="20"/>
      <c r="B3" s="146" t="s">
        <v>677</v>
      </c>
      <c r="C3" s="147"/>
      <c r="D3" s="147"/>
      <c r="E3" s="147"/>
      <c r="F3" s="147"/>
      <c r="G3" s="147"/>
      <c r="H3" s="148"/>
    </row>
    <row r="4" spans="1:8">
      <c r="A4" s="20"/>
      <c r="B4" s="44"/>
      <c r="C4" s="140"/>
      <c r="D4" s="45"/>
      <c r="E4" s="45"/>
      <c r="F4" s="45"/>
      <c r="G4" s="45"/>
      <c r="H4" s="45"/>
    </row>
    <row r="5" spans="1:8">
      <c r="A5" s="20"/>
      <c r="B5" s="44"/>
      <c r="C5" s="78" t="s">
        <v>191</v>
      </c>
      <c r="D5" s="45"/>
      <c r="E5" s="149" t="s">
        <v>198</v>
      </c>
      <c r="F5" s="149"/>
      <c r="G5" s="45"/>
      <c r="H5" s="45"/>
    </row>
    <row r="6" spans="1:8" ht="13.5" thickBot="1">
      <c r="A6" s="20"/>
      <c r="B6" s="44"/>
      <c r="C6" s="79">
        <v>3</v>
      </c>
      <c r="D6" s="45"/>
      <c r="E6" s="149"/>
      <c r="F6" s="149"/>
      <c r="G6" s="45"/>
      <c r="H6" s="45"/>
    </row>
    <row r="7" spans="1:8">
      <c r="A7" s="20"/>
      <c r="B7" s="44"/>
      <c r="C7" s="140"/>
      <c r="D7" s="45"/>
      <c r="E7" s="45"/>
      <c r="F7" s="45"/>
      <c r="G7" s="45"/>
      <c r="H7" s="45"/>
    </row>
    <row r="8" spans="1:8">
      <c r="A8" s="48"/>
      <c r="B8" s="96" t="s">
        <v>17</v>
      </c>
      <c r="C8" s="97" t="s">
        <v>111</v>
      </c>
      <c r="D8" s="98" t="s">
        <v>15</v>
      </c>
      <c r="E8" s="98" t="s">
        <v>0</v>
      </c>
      <c r="F8" s="98" t="s">
        <v>131</v>
      </c>
      <c r="G8" s="98" t="s">
        <v>132</v>
      </c>
      <c r="H8" s="101" t="s">
        <v>1</v>
      </c>
    </row>
    <row r="9" spans="1:8">
      <c r="A9" s="20"/>
      <c r="B9" s="86">
        <v>1</v>
      </c>
      <c r="C9" s="81">
        <v>2</v>
      </c>
      <c r="D9" s="80">
        <v>3</v>
      </c>
      <c r="E9" s="80">
        <v>4</v>
      </c>
      <c r="F9" s="80">
        <v>5</v>
      </c>
      <c r="G9" s="80">
        <v>6</v>
      </c>
      <c r="H9" s="102">
        <v>7</v>
      </c>
    </row>
    <row r="10" spans="1:8">
      <c r="A10" s="20"/>
      <c r="B10" s="87"/>
      <c r="C10" s="83"/>
      <c r="D10" s="82"/>
      <c r="E10" s="82"/>
      <c r="F10" s="82"/>
      <c r="G10" s="82"/>
      <c r="H10" s="103"/>
    </row>
    <row r="11" spans="1:8">
      <c r="A11" s="52"/>
      <c r="B11" s="143" t="s">
        <v>167</v>
      </c>
      <c r="C11" s="144"/>
      <c r="D11" s="144"/>
      <c r="E11" s="144"/>
      <c r="F11" s="144"/>
      <c r="G11" s="144"/>
      <c r="H11" s="145"/>
    </row>
    <row r="12" spans="1:8" ht="22.5">
      <c r="A12" s="20"/>
      <c r="B12" s="88" t="s">
        <v>109</v>
      </c>
      <c r="C12" s="30" t="s">
        <v>112</v>
      </c>
      <c r="D12" s="118">
        <f>SUM(E12:H12)</f>
        <v>5588.5019999999995</v>
      </c>
      <c r="E12" s="119">
        <f>SUM(E13,E14,E18,E22)</f>
        <v>0</v>
      </c>
      <c r="F12" s="119">
        <f>SUM(F13,F14,F18,F22)</f>
        <v>5582.8029999999999</v>
      </c>
      <c r="G12" s="119">
        <f>SUM(G13,G14,G18,G22)</f>
        <v>5.6989999999999998</v>
      </c>
      <c r="H12" s="120">
        <f>SUM(H13,H14,H18,H22)</f>
        <v>0</v>
      </c>
    </row>
    <row r="13" spans="1:8">
      <c r="A13" s="20"/>
      <c r="B13" s="89" t="s">
        <v>133</v>
      </c>
      <c r="C13" s="12" t="s">
        <v>113</v>
      </c>
      <c r="D13" s="121">
        <f>SUM(E13:H13)</f>
        <v>0</v>
      </c>
      <c r="E13" s="122"/>
      <c r="F13" s="122"/>
      <c r="G13" s="122"/>
      <c r="H13" s="123"/>
    </row>
    <row r="14" spans="1:8">
      <c r="A14" s="20"/>
      <c r="B14" s="89" t="s">
        <v>134</v>
      </c>
      <c r="C14" s="12" t="s">
        <v>114</v>
      </c>
      <c r="D14" s="121">
        <f>SUM(E14:H14)</f>
        <v>5582.8029999999999</v>
      </c>
      <c r="E14" s="121">
        <f>SUM(E15:E17)</f>
        <v>0</v>
      </c>
      <c r="F14" s="121">
        <f>SUM(F15:F17)</f>
        <v>5582.8029999999999</v>
      </c>
      <c r="G14" s="121">
        <f>SUM(G15:G17)</f>
        <v>0</v>
      </c>
      <c r="H14" s="124">
        <f>SUM(H15:H17)</f>
        <v>0</v>
      </c>
    </row>
    <row r="15" spans="1:8">
      <c r="A15" s="38"/>
      <c r="B15" s="90" t="s">
        <v>153</v>
      </c>
      <c r="C15" s="40"/>
      <c r="D15" s="40"/>
      <c r="E15" s="40"/>
      <c r="F15" s="40"/>
      <c r="G15" s="40"/>
      <c r="H15" s="104"/>
    </row>
    <row r="16" spans="1:8">
      <c r="A16" s="115" t="s">
        <v>658</v>
      </c>
      <c r="B16" s="111" t="s">
        <v>665</v>
      </c>
      <c r="C16" s="43" t="s">
        <v>433</v>
      </c>
      <c r="D16" s="121">
        <f>SUM(E16:H16)</f>
        <v>5582.8029999999999</v>
      </c>
      <c r="E16" s="122"/>
      <c r="F16" s="122">
        <v>5582.8029999999999</v>
      </c>
      <c r="G16" s="122"/>
      <c r="H16" s="125"/>
    </row>
    <row r="17" spans="1:8">
      <c r="A17" s="38"/>
      <c r="B17" s="91"/>
      <c r="C17" s="36" t="s">
        <v>160</v>
      </c>
      <c r="D17" s="42"/>
      <c r="E17" s="42"/>
      <c r="F17" s="42"/>
      <c r="G17" s="42"/>
      <c r="H17" s="105"/>
    </row>
    <row r="18" spans="1:8">
      <c r="A18" s="20"/>
      <c r="B18" s="89" t="s">
        <v>135</v>
      </c>
      <c r="C18" s="12" t="s">
        <v>115</v>
      </c>
      <c r="D18" s="121">
        <f>SUM(E18:H18)</f>
        <v>5.6989999999999998</v>
      </c>
      <c r="E18" s="121">
        <f>SUM(E19:E21)</f>
        <v>0</v>
      </c>
      <c r="F18" s="121">
        <f>SUM(F19:F21)</f>
        <v>0</v>
      </c>
      <c r="G18" s="121">
        <f>SUM(G19:G21)</f>
        <v>5.6989999999999998</v>
      </c>
      <c r="H18" s="124">
        <f>SUM(H19:H21)</f>
        <v>0</v>
      </c>
    </row>
    <row r="19" spans="1:8">
      <c r="A19" s="38"/>
      <c r="B19" s="90" t="s">
        <v>154</v>
      </c>
      <c r="C19" s="40"/>
      <c r="D19" s="40"/>
      <c r="E19" s="40"/>
      <c r="F19" s="40"/>
      <c r="G19" s="40"/>
      <c r="H19" s="104"/>
    </row>
    <row r="20" spans="1:8">
      <c r="A20" s="115" t="s">
        <v>658</v>
      </c>
      <c r="B20" s="111" t="s">
        <v>659</v>
      </c>
      <c r="C20" s="43" t="s">
        <v>304</v>
      </c>
      <c r="D20" s="121">
        <f>SUM(E20:H20)</f>
        <v>5.6989999999999998</v>
      </c>
      <c r="E20" s="122"/>
      <c r="F20" s="122"/>
      <c r="G20" s="122">
        <v>5.6989999999999998</v>
      </c>
      <c r="H20" s="125"/>
    </row>
    <row r="21" spans="1:8">
      <c r="A21" s="38"/>
      <c r="B21" s="91"/>
      <c r="C21" s="36" t="s">
        <v>159</v>
      </c>
      <c r="D21" s="42"/>
      <c r="E21" s="42"/>
      <c r="F21" s="42"/>
      <c r="G21" s="42"/>
      <c r="H21" s="105"/>
    </row>
    <row r="22" spans="1:8">
      <c r="A22" s="20"/>
      <c r="B22" s="89" t="s">
        <v>189</v>
      </c>
      <c r="C22" s="12" t="s">
        <v>190</v>
      </c>
      <c r="D22" s="121">
        <f>SUM(E22:H22)</f>
        <v>0</v>
      </c>
      <c r="E22" s="122"/>
      <c r="F22" s="122"/>
      <c r="G22" s="122"/>
      <c r="H22" s="123"/>
    </row>
    <row r="23" spans="1:8" ht="22.5">
      <c r="A23" s="20"/>
      <c r="B23" s="89" t="s">
        <v>108</v>
      </c>
      <c r="C23" s="13" t="s">
        <v>116</v>
      </c>
      <c r="D23" s="121">
        <f>SUM(F23:H23)</f>
        <v>1597.0429999999992</v>
      </c>
      <c r="E23" s="28"/>
      <c r="F23" s="126">
        <f>F24</f>
        <v>0</v>
      </c>
      <c r="G23" s="126">
        <f>G24+G25</f>
        <v>937.12799999999959</v>
      </c>
      <c r="H23" s="124">
        <f>H24+H25+H26</f>
        <v>659.91499999999951</v>
      </c>
    </row>
    <row r="24" spans="1:8">
      <c r="A24" s="20"/>
      <c r="B24" s="89" t="s">
        <v>136</v>
      </c>
      <c r="C24" s="12" t="s">
        <v>0</v>
      </c>
      <c r="D24" s="121">
        <f>SUM(F24:H24)</f>
        <v>0</v>
      </c>
      <c r="E24" s="28"/>
      <c r="F24" s="122"/>
      <c r="G24" s="122"/>
      <c r="H24" s="123"/>
    </row>
    <row r="25" spans="1:8">
      <c r="A25" s="20"/>
      <c r="B25" s="89" t="s">
        <v>137</v>
      </c>
      <c r="C25" s="12" t="s">
        <v>131</v>
      </c>
      <c r="D25" s="121">
        <f>SUM(G25:H25)</f>
        <v>937.12799999999959</v>
      </c>
      <c r="E25" s="28"/>
      <c r="F25" s="28"/>
      <c r="G25" s="122">
        <f>F16-F28-F55</f>
        <v>937.12799999999959</v>
      </c>
      <c r="H25" s="123"/>
    </row>
    <row r="26" spans="1:8">
      <c r="A26" s="20"/>
      <c r="B26" s="89" t="s">
        <v>138</v>
      </c>
      <c r="C26" s="12" t="s">
        <v>132</v>
      </c>
      <c r="D26" s="121">
        <f>SUM(H26)</f>
        <v>659.91499999999951</v>
      </c>
      <c r="E26" s="29"/>
      <c r="F26" s="29"/>
      <c r="G26" s="29"/>
      <c r="H26" s="127">
        <f>G20+G25-G28-G55</f>
        <v>659.91499999999951</v>
      </c>
    </row>
    <row r="27" spans="1:8">
      <c r="A27" s="20"/>
      <c r="B27" s="92"/>
      <c r="C27" s="71"/>
      <c r="D27" s="72"/>
      <c r="E27" s="73"/>
      <c r="F27" s="73"/>
      <c r="G27" s="73"/>
      <c r="H27" s="106"/>
    </row>
    <row r="28" spans="1:8">
      <c r="A28" s="20"/>
      <c r="B28" s="89" t="s">
        <v>139</v>
      </c>
      <c r="C28" s="13" t="s">
        <v>117</v>
      </c>
      <c r="D28" s="121">
        <f>SUM(E28:H28)</f>
        <v>5481.9639999999999</v>
      </c>
      <c r="E28" s="126">
        <f>SUM(E29,E37,E41,E44,E47)</f>
        <v>0</v>
      </c>
      <c r="F28" s="126">
        <f>SUM(F29,F37,F41,F44,F47)</f>
        <v>4589.2070000000003</v>
      </c>
      <c r="G28" s="126">
        <f>SUM(G29,G37,G41,G44,G47)</f>
        <v>252.72199999999998</v>
      </c>
      <c r="H28" s="124">
        <f>SUM(H29,H37,H41,H44,H47)</f>
        <v>640.03499999999997</v>
      </c>
    </row>
    <row r="29" spans="1:8">
      <c r="A29" s="20"/>
      <c r="B29" s="89" t="s">
        <v>140</v>
      </c>
      <c r="C29" s="12" t="s">
        <v>179</v>
      </c>
      <c r="D29" s="121">
        <f>SUM(E29:H29)</f>
        <v>1686.0209999999997</v>
      </c>
      <c r="E29" s="121">
        <f>SUM(E30:E36)</f>
        <v>0</v>
      </c>
      <c r="F29" s="121">
        <f>SUM(F30:F36)</f>
        <v>793.2639999999999</v>
      </c>
      <c r="G29" s="121">
        <f>SUM(G30:G36)</f>
        <v>252.72199999999998</v>
      </c>
      <c r="H29" s="124">
        <f>SUM(H30:H36)</f>
        <v>640.03499999999997</v>
      </c>
    </row>
    <row r="30" spans="1:8">
      <c r="A30" s="38"/>
      <c r="B30" s="90" t="s">
        <v>155</v>
      </c>
      <c r="C30" s="40"/>
      <c r="D30" s="40"/>
      <c r="E30" s="40"/>
      <c r="F30" s="40"/>
      <c r="G30" s="40"/>
      <c r="H30" s="104"/>
    </row>
    <row r="31" spans="1:8">
      <c r="A31" s="115" t="s">
        <v>658</v>
      </c>
      <c r="B31" s="111" t="s">
        <v>660</v>
      </c>
      <c r="C31" s="43" t="s">
        <v>314</v>
      </c>
      <c r="D31" s="121">
        <f>SUM(E31:H31)</f>
        <v>546.46699999999998</v>
      </c>
      <c r="E31" s="122"/>
      <c r="F31" s="122">
        <v>0</v>
      </c>
      <c r="G31" s="122">
        <v>2.2210000000000001</v>
      </c>
      <c r="H31" s="125">
        <v>544.24599999999998</v>
      </c>
    </row>
    <row r="32" spans="1:8">
      <c r="A32" s="115" t="s">
        <v>658</v>
      </c>
      <c r="B32" s="111" t="s">
        <v>661</v>
      </c>
      <c r="C32" s="43" t="s">
        <v>319</v>
      </c>
      <c r="D32" s="121">
        <f>SUM(E32:H32)</f>
        <v>177.685</v>
      </c>
      <c r="E32" s="122"/>
      <c r="F32" s="122">
        <v>13.851000000000001</v>
      </c>
      <c r="G32" s="122">
        <v>68.045000000000002</v>
      </c>
      <c r="H32" s="125">
        <v>95.789000000000001</v>
      </c>
    </row>
    <row r="33" spans="1:8">
      <c r="A33" s="115" t="s">
        <v>658</v>
      </c>
      <c r="B33" s="111" t="s">
        <v>662</v>
      </c>
      <c r="C33" s="43" t="s">
        <v>316</v>
      </c>
      <c r="D33" s="121">
        <f>SUM(E33:H33)</f>
        <v>305.32299999999998</v>
      </c>
      <c r="E33" s="122"/>
      <c r="F33" s="122">
        <v>305.32299999999998</v>
      </c>
      <c r="G33" s="122"/>
      <c r="H33" s="125"/>
    </row>
    <row r="34" spans="1:8">
      <c r="A34" s="115" t="s">
        <v>658</v>
      </c>
      <c r="B34" s="111" t="s">
        <v>663</v>
      </c>
      <c r="C34" s="43" t="s">
        <v>307</v>
      </c>
      <c r="D34" s="121">
        <f>SUM(E34:H34)</f>
        <v>474.09</v>
      </c>
      <c r="E34" s="122"/>
      <c r="F34" s="122">
        <v>474.09</v>
      </c>
      <c r="G34" s="122"/>
      <c r="H34" s="125"/>
    </row>
    <row r="35" spans="1:8">
      <c r="A35" s="115" t="s">
        <v>658</v>
      </c>
      <c r="B35" s="111" t="s">
        <v>675</v>
      </c>
      <c r="C35" s="43" t="s">
        <v>341</v>
      </c>
      <c r="D35" s="121">
        <f>SUM(E35:H35)</f>
        <v>182.45599999999999</v>
      </c>
      <c r="E35" s="122"/>
      <c r="F35" s="122"/>
      <c r="G35" s="122">
        <v>182.45599999999999</v>
      </c>
      <c r="H35" s="125"/>
    </row>
    <row r="36" spans="1:8">
      <c r="A36" s="38"/>
      <c r="B36" s="91"/>
      <c r="C36" s="36" t="s">
        <v>161</v>
      </c>
      <c r="D36" s="42"/>
      <c r="E36" s="42"/>
      <c r="F36" s="42"/>
      <c r="G36" s="42"/>
      <c r="H36" s="105"/>
    </row>
    <row r="37" spans="1:8">
      <c r="A37" s="20"/>
      <c r="B37" s="89" t="s">
        <v>141</v>
      </c>
      <c r="C37" s="12" t="s">
        <v>118</v>
      </c>
      <c r="D37" s="121">
        <f>SUM(E37:H37)</f>
        <v>3795.9430000000002</v>
      </c>
      <c r="E37" s="121">
        <f>SUM(E38:E40)</f>
        <v>0</v>
      </c>
      <c r="F37" s="121">
        <f>SUM(F38:F40)</f>
        <v>3795.9430000000002</v>
      </c>
      <c r="G37" s="121">
        <f>SUM(G38:G40)</f>
        <v>0</v>
      </c>
      <c r="H37" s="124">
        <f>SUM(H38:H40)</f>
        <v>0</v>
      </c>
    </row>
    <row r="38" spans="1:8">
      <c r="A38" s="38"/>
      <c r="B38" s="90" t="s">
        <v>156</v>
      </c>
      <c r="C38" s="40"/>
      <c r="D38" s="40"/>
      <c r="E38" s="40"/>
      <c r="F38" s="40"/>
      <c r="G38" s="40"/>
      <c r="H38" s="104"/>
    </row>
    <row r="39" spans="1:8">
      <c r="A39" s="115" t="s">
        <v>658</v>
      </c>
      <c r="B39" s="111" t="s">
        <v>664</v>
      </c>
      <c r="C39" s="43" t="s">
        <v>439</v>
      </c>
      <c r="D39" s="121">
        <f>SUM(E39:H39)</f>
        <v>3795.9430000000002</v>
      </c>
      <c r="E39" s="122"/>
      <c r="F39" s="122">
        <v>3795.9430000000002</v>
      </c>
      <c r="G39" s="122"/>
      <c r="H39" s="125"/>
    </row>
    <row r="40" spans="1:8">
      <c r="A40" s="38"/>
      <c r="B40" s="91"/>
      <c r="C40" s="36" t="s">
        <v>160</v>
      </c>
      <c r="D40" s="42"/>
      <c r="E40" s="42"/>
      <c r="F40" s="42"/>
      <c r="G40" s="42"/>
      <c r="H40" s="105"/>
    </row>
    <row r="41" spans="1:8">
      <c r="A41" s="20"/>
      <c r="B41" s="89" t="s">
        <v>142</v>
      </c>
      <c r="C41" s="12" t="s">
        <v>119</v>
      </c>
      <c r="D41" s="121">
        <f>SUM(E41:H41)</f>
        <v>0</v>
      </c>
      <c r="E41" s="121">
        <f>SUM(E42:E43)</f>
        <v>0</v>
      </c>
      <c r="F41" s="121">
        <f>SUM(F42:F43)</f>
        <v>0</v>
      </c>
      <c r="G41" s="121">
        <f>SUM(G42:G43)</f>
        <v>0</v>
      </c>
      <c r="H41" s="124">
        <f>SUM(H42:H43)</f>
        <v>0</v>
      </c>
    </row>
    <row r="42" spans="1:8">
      <c r="A42" s="38"/>
      <c r="B42" s="90" t="s">
        <v>157</v>
      </c>
      <c r="C42" s="40"/>
      <c r="D42" s="40"/>
      <c r="E42" s="40"/>
      <c r="F42" s="40"/>
      <c r="G42" s="40"/>
      <c r="H42" s="104"/>
    </row>
    <row r="43" spans="1:8">
      <c r="A43" s="38"/>
      <c r="B43" s="91"/>
      <c r="C43" s="36" t="s">
        <v>159</v>
      </c>
      <c r="D43" s="42"/>
      <c r="E43" s="42"/>
      <c r="F43" s="42"/>
      <c r="G43" s="42"/>
      <c r="H43" s="105"/>
    </row>
    <row r="44" spans="1:8">
      <c r="A44" s="38"/>
      <c r="B44" s="89" t="s">
        <v>143</v>
      </c>
      <c r="C44" s="60" t="s">
        <v>170</v>
      </c>
      <c r="D44" s="126">
        <f>SUM(E44:H44)</f>
        <v>0</v>
      </c>
      <c r="E44" s="126">
        <f>SUM(E45:E46)</f>
        <v>0</v>
      </c>
      <c r="F44" s="126">
        <f>SUM(F45:F46)</f>
        <v>0</v>
      </c>
      <c r="G44" s="126">
        <f>SUM(G45:G46)</f>
        <v>0</v>
      </c>
      <c r="H44" s="124">
        <f>SUM(H45:H46)</f>
        <v>0</v>
      </c>
    </row>
    <row r="45" spans="1:8">
      <c r="A45" s="38"/>
      <c r="B45" s="90" t="s">
        <v>181</v>
      </c>
      <c r="C45" s="40"/>
      <c r="D45" s="40"/>
      <c r="E45" s="40"/>
      <c r="F45" s="40"/>
      <c r="G45" s="40"/>
      <c r="H45" s="104"/>
    </row>
    <row r="46" spans="1:8">
      <c r="A46" s="38"/>
      <c r="B46" s="93"/>
      <c r="C46" s="36" t="s">
        <v>173</v>
      </c>
      <c r="D46" s="62"/>
      <c r="E46" s="62"/>
      <c r="F46" s="62"/>
      <c r="G46" s="62"/>
      <c r="H46" s="107"/>
    </row>
    <row r="47" spans="1:8" ht="33.75">
      <c r="A47" s="20"/>
      <c r="B47" s="89" t="s">
        <v>186</v>
      </c>
      <c r="C47" s="12" t="s">
        <v>188</v>
      </c>
      <c r="D47" s="121">
        <f>SUM(E47:H47)</f>
        <v>0</v>
      </c>
      <c r="E47" s="121">
        <f>SUM(E48:E49)</f>
        <v>0</v>
      </c>
      <c r="F47" s="121">
        <f>SUM(F48:F49)</f>
        <v>0</v>
      </c>
      <c r="G47" s="121">
        <f>SUM(G48:G49)</f>
        <v>0</v>
      </c>
      <c r="H47" s="124">
        <f>SUM(H48:H49)</f>
        <v>0</v>
      </c>
    </row>
    <row r="48" spans="1:8">
      <c r="A48" s="38"/>
      <c r="B48" s="90" t="s">
        <v>187</v>
      </c>
      <c r="C48" s="40"/>
      <c r="D48" s="40"/>
      <c r="E48" s="40"/>
      <c r="F48" s="40"/>
      <c r="G48" s="40"/>
      <c r="H48" s="104"/>
    </row>
    <row r="49" spans="1:8">
      <c r="A49" s="38"/>
      <c r="B49" s="91"/>
      <c r="C49" s="36" t="s">
        <v>160</v>
      </c>
      <c r="D49" s="42"/>
      <c r="E49" s="42"/>
      <c r="F49" s="42"/>
      <c r="G49" s="42"/>
      <c r="H49" s="105"/>
    </row>
    <row r="50" spans="1:8">
      <c r="A50" s="20"/>
      <c r="B50" s="89" t="s">
        <v>144</v>
      </c>
      <c r="C50" s="13" t="s">
        <v>121</v>
      </c>
      <c r="D50" s="121">
        <f>SUM(E50:G50)</f>
        <v>1597.0429999999992</v>
      </c>
      <c r="E50" s="126">
        <f>SUM(E24:H24)</f>
        <v>0</v>
      </c>
      <c r="F50" s="126">
        <f>SUM(E25:H25)</f>
        <v>937.12799999999959</v>
      </c>
      <c r="G50" s="126">
        <f>SUM(E26:H26)</f>
        <v>659.91499999999951</v>
      </c>
      <c r="H50" s="108"/>
    </row>
    <row r="51" spans="1:8">
      <c r="A51" s="20"/>
      <c r="B51" s="89" t="s">
        <v>145</v>
      </c>
      <c r="C51" s="13" t="s">
        <v>120</v>
      </c>
      <c r="D51" s="121">
        <f>SUM(E51:H51)</f>
        <v>0</v>
      </c>
      <c r="E51" s="122"/>
      <c r="F51" s="122"/>
      <c r="G51" s="122"/>
      <c r="H51" s="123"/>
    </row>
    <row r="52" spans="1:8">
      <c r="A52" s="20"/>
      <c r="B52" s="92"/>
      <c r="C52" s="71"/>
      <c r="D52" s="72"/>
      <c r="E52" s="73"/>
      <c r="F52" s="73"/>
      <c r="G52" s="73"/>
      <c r="H52" s="106"/>
    </row>
    <row r="53" spans="1:8">
      <c r="A53" s="20"/>
      <c r="B53" s="89" t="s">
        <v>146</v>
      </c>
      <c r="C53" s="13" t="s">
        <v>122</v>
      </c>
      <c r="D53" s="121">
        <f t="shared" ref="D53:D59" si="0">SUM(E53:H53)</f>
        <v>106.538</v>
      </c>
      <c r="E53" s="126">
        <f>SUM(E54:E55)</f>
        <v>0</v>
      </c>
      <c r="F53" s="126">
        <f>SUM(F54:F55)</f>
        <v>56.468000000000004</v>
      </c>
      <c r="G53" s="126">
        <f>SUM(G54:G55)</f>
        <v>30.19</v>
      </c>
      <c r="H53" s="124">
        <f>SUM(H54:H55)</f>
        <v>19.88</v>
      </c>
    </row>
    <row r="54" spans="1:8">
      <c r="A54" s="20"/>
      <c r="B54" s="89" t="s">
        <v>149</v>
      </c>
      <c r="C54" s="12" t="s">
        <v>123</v>
      </c>
      <c r="D54" s="121">
        <f t="shared" si="0"/>
        <v>0</v>
      </c>
      <c r="E54" s="122"/>
      <c r="F54" s="122"/>
      <c r="G54" s="122"/>
      <c r="H54" s="123"/>
    </row>
    <row r="55" spans="1:8">
      <c r="A55" s="20"/>
      <c r="B55" s="89" t="s">
        <v>180</v>
      </c>
      <c r="C55" s="14" t="s">
        <v>124</v>
      </c>
      <c r="D55" s="121">
        <f t="shared" si="0"/>
        <v>106.538</v>
      </c>
      <c r="E55" s="122"/>
      <c r="F55" s="122">
        <v>56.468000000000004</v>
      </c>
      <c r="G55" s="122">
        <v>30.19</v>
      </c>
      <c r="H55" s="123">
        <v>19.88</v>
      </c>
    </row>
    <row r="56" spans="1:8">
      <c r="A56" s="20"/>
      <c r="B56" s="92"/>
      <c r="C56" s="71"/>
      <c r="D56" s="72"/>
      <c r="E56" s="73"/>
      <c r="F56" s="73"/>
      <c r="G56" s="73"/>
      <c r="H56" s="106"/>
    </row>
    <row r="57" spans="1:8" ht="22.5">
      <c r="A57" s="20"/>
      <c r="B57" s="89" t="s">
        <v>147</v>
      </c>
      <c r="C57" s="13" t="s">
        <v>125</v>
      </c>
      <c r="D57" s="121">
        <f t="shared" si="0"/>
        <v>0</v>
      </c>
      <c r="E57" s="122"/>
      <c r="F57" s="122"/>
      <c r="G57" s="122"/>
      <c r="H57" s="123"/>
    </row>
    <row r="58" spans="1:8" ht="22.5">
      <c r="A58" s="20"/>
      <c r="B58" s="89" t="s">
        <v>148</v>
      </c>
      <c r="C58" s="13" t="s">
        <v>126</v>
      </c>
      <c r="D58" s="121">
        <f t="shared" si="0"/>
        <v>0</v>
      </c>
      <c r="E58" s="122"/>
      <c r="F58" s="122"/>
      <c r="G58" s="122"/>
      <c r="H58" s="123"/>
    </row>
    <row r="59" spans="1:8">
      <c r="A59" s="20"/>
      <c r="B59" s="94" t="s">
        <v>150</v>
      </c>
      <c r="C59" s="31" t="s">
        <v>2</v>
      </c>
      <c r="D59" s="128">
        <f t="shared" si="0"/>
        <v>-4.4764192352886312E-13</v>
      </c>
      <c r="E59" s="129">
        <f>E12-E28-E50-E51-E53+E57-E58</f>
        <v>0</v>
      </c>
      <c r="F59" s="129">
        <f>F12+F23-F28-F50-F51-F53+F57-F58</f>
        <v>-4.2632564145606011E-14</v>
      </c>
      <c r="G59" s="129">
        <f>G12+G23-G28-G50-G51-G53+G57-G58</f>
        <v>5.3290705182007514E-14</v>
      </c>
      <c r="H59" s="130">
        <f>H12+H23-H28-H51-H53+H57-H58</f>
        <v>-4.5830006456526462E-13</v>
      </c>
    </row>
    <row r="60" spans="1:8">
      <c r="A60" s="20"/>
      <c r="B60" s="150" t="s">
        <v>127</v>
      </c>
      <c r="C60" s="151"/>
      <c r="D60" s="151"/>
      <c r="E60" s="151"/>
      <c r="F60" s="151"/>
      <c r="G60" s="151"/>
      <c r="H60" s="152"/>
    </row>
    <row r="61" spans="1:8" ht="22.5">
      <c r="A61" s="20"/>
      <c r="B61" s="88" t="s">
        <v>109</v>
      </c>
      <c r="C61" s="30" t="s">
        <v>112</v>
      </c>
      <c r="D61" s="118">
        <f>SUM(E61:H61)</f>
        <v>7.7618083333333328</v>
      </c>
      <c r="E61" s="119">
        <f>SUM(E62,E63,E67,E71)</f>
        <v>0</v>
      </c>
      <c r="F61" s="119">
        <f>SUM(F62,F63,F67,F71)</f>
        <v>7.7538930555555554</v>
      </c>
      <c r="G61" s="119">
        <f>SUM(G62,G63,G67,G71)</f>
        <v>7.915277777777778E-3</v>
      </c>
      <c r="H61" s="120">
        <f>SUM(H62,H63,H67,H71)</f>
        <v>0</v>
      </c>
    </row>
    <row r="62" spans="1:8">
      <c r="A62" s="20"/>
      <c r="B62" s="89" t="s">
        <v>133</v>
      </c>
      <c r="C62" s="12" t="s">
        <v>128</v>
      </c>
      <c r="D62" s="121">
        <f>SUM(E62:H62)</f>
        <v>0</v>
      </c>
      <c r="E62" s="122">
        <f>E13/672</f>
        <v>0</v>
      </c>
      <c r="F62" s="122">
        <f>F13/744</f>
        <v>0</v>
      </c>
      <c r="G62" s="122">
        <f>G13/672</f>
        <v>0</v>
      </c>
      <c r="H62" s="122">
        <f>H13/672</f>
        <v>0</v>
      </c>
    </row>
    <row r="63" spans="1:8">
      <c r="A63" s="20"/>
      <c r="B63" s="89" t="s">
        <v>134</v>
      </c>
      <c r="C63" s="12" t="s">
        <v>114</v>
      </c>
      <c r="D63" s="121">
        <f>SUM(E63:H63)</f>
        <v>7.7538930555555554</v>
      </c>
      <c r="E63" s="121">
        <f>SUM(E64:E66)</f>
        <v>0</v>
      </c>
      <c r="F63" s="121">
        <f>SUM(F64:F66)</f>
        <v>7.7538930555555554</v>
      </c>
      <c r="G63" s="121">
        <f>SUM(G64:G66)</f>
        <v>0</v>
      </c>
      <c r="H63" s="124">
        <f>SUM(H64:H66)</f>
        <v>0</v>
      </c>
    </row>
    <row r="64" spans="1:8">
      <c r="A64" s="38"/>
      <c r="B64" s="90" t="s">
        <v>153</v>
      </c>
      <c r="C64" s="40"/>
      <c r="D64" s="40"/>
      <c r="E64" s="40"/>
      <c r="F64" s="40"/>
      <c r="G64" s="40"/>
      <c r="H64" s="104"/>
    </row>
    <row r="65" spans="1:8">
      <c r="A65" s="116" t="s">
        <v>658</v>
      </c>
      <c r="B65" s="111" t="s">
        <v>665</v>
      </c>
      <c r="C65" s="117" t="str">
        <f>IF('[11]46 - передача'!$E$22="", "", '[11]46 - передача'!$E$22)</f>
        <v>ОАО "Кубаньэнерго"</v>
      </c>
      <c r="D65" s="121">
        <f>SUM(E65:H65)</f>
        <v>7.7538930555555554</v>
      </c>
      <c r="E65" s="122">
        <f>E16/720</f>
        <v>0</v>
      </c>
      <c r="F65" s="122">
        <f>F16/720</f>
        <v>7.7538930555555554</v>
      </c>
      <c r="G65" s="122">
        <f>G16/720</f>
        <v>0</v>
      </c>
      <c r="H65" s="122">
        <f>H16/720</f>
        <v>0</v>
      </c>
    </row>
    <row r="66" spans="1:8">
      <c r="A66" s="38"/>
      <c r="B66" s="91"/>
      <c r="C66" s="135" t="s">
        <v>160</v>
      </c>
      <c r="D66" s="42"/>
      <c r="E66" s="42"/>
      <c r="F66" s="42"/>
      <c r="G66" s="42"/>
      <c r="H66" s="105"/>
    </row>
    <row r="67" spans="1:8">
      <c r="A67" s="20"/>
      <c r="B67" s="89" t="s">
        <v>135</v>
      </c>
      <c r="C67" s="12" t="s">
        <v>115</v>
      </c>
      <c r="D67" s="121">
        <f>SUM(E67:H67)</f>
        <v>7.915277777777778E-3</v>
      </c>
      <c r="E67" s="121">
        <f>SUM(E68:E70)</f>
        <v>0</v>
      </c>
      <c r="F67" s="121">
        <f>SUM(F68:F70)</f>
        <v>0</v>
      </c>
      <c r="G67" s="121">
        <f>SUM(G68:G70)</f>
        <v>7.915277777777778E-3</v>
      </c>
      <c r="H67" s="124">
        <f>SUM(H68:H70)</f>
        <v>0</v>
      </c>
    </row>
    <row r="68" spans="1:8">
      <c r="A68" s="38"/>
      <c r="B68" s="90" t="s">
        <v>154</v>
      </c>
      <c r="C68" s="40"/>
      <c r="D68" s="40"/>
      <c r="E68" s="40"/>
      <c r="F68" s="40"/>
      <c r="G68" s="40"/>
      <c r="H68" s="104"/>
    </row>
    <row r="69" spans="1:8">
      <c r="A69" s="116" t="s">
        <v>658</v>
      </c>
      <c r="B69" s="111" t="s">
        <v>659</v>
      </c>
      <c r="C69" s="117" t="str">
        <f>IF('[11]46 - передача'!$E$26="", "", '[11]46 - передача'!$E$26)</f>
        <v>Филиал КВЭП ЗАО "РАМО-М"</v>
      </c>
      <c r="D69" s="121">
        <f>SUM(E69:H69)</f>
        <v>7.915277777777778E-3</v>
      </c>
      <c r="E69" s="122">
        <f>E20/720</f>
        <v>0</v>
      </c>
      <c r="F69" s="122">
        <f>F20/744</f>
        <v>0</v>
      </c>
      <c r="G69" s="122">
        <f>G20/720</f>
        <v>7.915277777777778E-3</v>
      </c>
      <c r="H69" s="122">
        <f>H20/744</f>
        <v>0</v>
      </c>
    </row>
    <row r="70" spans="1:8">
      <c r="A70" s="38"/>
      <c r="B70" s="91"/>
      <c r="C70" s="135" t="s">
        <v>159</v>
      </c>
      <c r="D70" s="42"/>
      <c r="E70" s="42"/>
      <c r="F70" s="42"/>
      <c r="G70" s="42"/>
      <c r="H70" s="105"/>
    </row>
    <row r="71" spans="1:8">
      <c r="A71" s="20"/>
      <c r="B71" s="89" t="s">
        <v>189</v>
      </c>
      <c r="C71" s="12" t="s">
        <v>190</v>
      </c>
      <c r="D71" s="121">
        <f>SUM(E71:H71)</f>
        <v>0</v>
      </c>
      <c r="E71" s="122">
        <f>E22/720</f>
        <v>0</v>
      </c>
      <c r="F71" s="122">
        <f>F22/720</f>
        <v>0</v>
      </c>
      <c r="G71" s="122">
        <f>G22/720</f>
        <v>0</v>
      </c>
      <c r="H71" s="122">
        <f>H22/720</f>
        <v>0</v>
      </c>
    </row>
    <row r="72" spans="1:8" ht="22.5">
      <c r="A72" s="20"/>
      <c r="B72" s="89" t="s">
        <v>108</v>
      </c>
      <c r="C72" s="13" t="s">
        <v>116</v>
      </c>
      <c r="D72" s="121">
        <f>SUM(F72:H72)</f>
        <v>2.2181152777777764</v>
      </c>
      <c r="E72" s="35"/>
      <c r="F72" s="126">
        <f>F73</f>
        <v>0</v>
      </c>
      <c r="G72" s="126">
        <f>G73+G74</f>
        <v>1.3015666666666661</v>
      </c>
      <c r="H72" s="124">
        <f>H73+H74+H75</f>
        <v>0.91654861111111041</v>
      </c>
    </row>
    <row r="73" spans="1:8">
      <c r="A73" s="20"/>
      <c r="B73" s="89" t="s">
        <v>136</v>
      </c>
      <c r="C73" s="12" t="s">
        <v>0</v>
      </c>
      <c r="D73" s="121">
        <f>SUM(F73:H73)</f>
        <v>0</v>
      </c>
      <c r="E73" s="35"/>
      <c r="F73" s="122">
        <f>F24/720</f>
        <v>0</v>
      </c>
      <c r="G73" s="122">
        <f>G24/720</f>
        <v>0</v>
      </c>
      <c r="H73" s="122">
        <f>H24/720</f>
        <v>0</v>
      </c>
    </row>
    <row r="74" spans="1:8">
      <c r="A74" s="20"/>
      <c r="B74" s="89" t="s">
        <v>137</v>
      </c>
      <c r="C74" s="12" t="s">
        <v>131</v>
      </c>
      <c r="D74" s="121">
        <f>SUM(G74:H74)</f>
        <v>1.3015666666666661</v>
      </c>
      <c r="E74" s="35"/>
      <c r="F74" s="35"/>
      <c r="G74" s="122">
        <f>G25/720</f>
        <v>1.3015666666666661</v>
      </c>
      <c r="H74" s="122">
        <f>H25/720</f>
        <v>0</v>
      </c>
    </row>
    <row r="75" spans="1:8">
      <c r="A75" s="20"/>
      <c r="B75" s="89" t="s">
        <v>138</v>
      </c>
      <c r="C75" s="12" t="s">
        <v>132</v>
      </c>
      <c r="D75" s="121">
        <f>SUM(H75)</f>
        <v>0.91654861111111041</v>
      </c>
      <c r="E75" s="35"/>
      <c r="F75" s="35"/>
      <c r="G75" s="35"/>
      <c r="H75" s="122">
        <f>H26/720</f>
        <v>0.91654861111111041</v>
      </c>
    </row>
    <row r="76" spans="1:8">
      <c r="A76" s="20"/>
      <c r="B76" s="92"/>
      <c r="C76" s="71"/>
      <c r="D76" s="72"/>
      <c r="E76" s="73"/>
      <c r="F76" s="73"/>
      <c r="G76" s="73"/>
      <c r="H76" s="106"/>
    </row>
    <row r="77" spans="1:8">
      <c r="A77" s="20"/>
      <c r="B77" s="89" t="s">
        <v>139</v>
      </c>
      <c r="C77" s="13" t="s">
        <v>117</v>
      </c>
      <c r="D77" s="121">
        <f>SUM(E77:H77)</f>
        <v>7.6138388888888882</v>
      </c>
      <c r="E77" s="126">
        <f>SUM(E78,E86,E90,E93,E96)</f>
        <v>0</v>
      </c>
      <c r="F77" s="126">
        <f>SUM(F78,F86,F90,F93,F96)</f>
        <v>6.3738986111111107</v>
      </c>
      <c r="G77" s="126">
        <f>SUM(G78,G86,G90,G93,G96)</f>
        <v>0.35100277777777777</v>
      </c>
      <c r="H77" s="124">
        <f>SUM(H78,H86,H90,H93,H96)</f>
        <v>0.88893749999999994</v>
      </c>
    </row>
    <row r="78" spans="1:8">
      <c r="A78" s="20"/>
      <c r="B78" s="89" t="s">
        <v>140</v>
      </c>
      <c r="C78" s="12" t="s">
        <v>179</v>
      </c>
      <c r="D78" s="121">
        <f>SUM(E78:H78)</f>
        <v>2.3416958333333335</v>
      </c>
      <c r="E78" s="121">
        <f>SUM(E79:E85)</f>
        <v>0</v>
      </c>
      <c r="F78" s="121">
        <f>SUM(F79:F85)</f>
        <v>1.1017555555555556</v>
      </c>
      <c r="G78" s="121">
        <f>SUM(G79:G85)</f>
        <v>0.35100277777777777</v>
      </c>
      <c r="H78" s="124">
        <f>SUM(H79:H85)</f>
        <v>0.88893749999999994</v>
      </c>
    </row>
    <row r="79" spans="1:8">
      <c r="A79" s="38"/>
      <c r="B79" s="90" t="s">
        <v>155</v>
      </c>
      <c r="C79" s="40"/>
      <c r="D79" s="40"/>
      <c r="E79" s="40"/>
      <c r="F79" s="40"/>
      <c r="G79" s="40"/>
      <c r="H79" s="104"/>
    </row>
    <row r="80" spans="1:8">
      <c r="A80" s="116" t="s">
        <v>658</v>
      </c>
      <c r="B80" s="111" t="s">
        <v>660</v>
      </c>
      <c r="C80" s="117" t="str">
        <f>IF('[11]46 - передача'!$E$37="", "", '[11]46 - передача'!$E$37)</f>
        <v>ОАО "Кубаньэнергосбыт"</v>
      </c>
      <c r="D80" s="121">
        <f>SUM(E80:H80)</f>
        <v>0.75898194444444445</v>
      </c>
      <c r="E80" s="122">
        <f>E31/744</f>
        <v>0</v>
      </c>
      <c r="F80" s="122">
        <f t="shared" ref="F80:H84" si="1">F31/720</f>
        <v>0</v>
      </c>
      <c r="G80" s="122">
        <f t="shared" si="1"/>
        <v>3.0847222222222222E-3</v>
      </c>
      <c r="H80" s="122">
        <f t="shared" si="1"/>
        <v>0.75589722222222222</v>
      </c>
    </row>
    <row r="81" spans="1:8">
      <c r="A81" s="116" t="s">
        <v>658</v>
      </c>
      <c r="B81" s="111" t="s">
        <v>661</v>
      </c>
      <c r="C81" s="117" t="str">
        <f>IF('[11]46 - передача'!$E$38="", "", '[11]46 - передача'!$E$38)</f>
        <v>ОАО "НЭСК"</v>
      </c>
      <c r="D81" s="121">
        <f>SUM(E81:H81)</f>
        <v>0.24678472222222222</v>
      </c>
      <c r="E81" s="122">
        <f>E32/744</f>
        <v>0</v>
      </c>
      <c r="F81" s="122">
        <f t="shared" si="1"/>
        <v>1.9237500000000001E-2</v>
      </c>
      <c r="G81" s="122">
        <f t="shared" si="1"/>
        <v>9.4506944444444449E-2</v>
      </c>
      <c r="H81" s="122">
        <f t="shared" si="1"/>
        <v>0.13304027777777777</v>
      </c>
    </row>
    <row r="82" spans="1:8">
      <c r="A82" s="116" t="s">
        <v>658</v>
      </c>
      <c r="B82" s="111" t="s">
        <v>662</v>
      </c>
      <c r="C82" s="117" t="str">
        <f>IF('[11]46 - передача'!$E$39="", "", '[11]46 - передача'!$E$39)</f>
        <v>ОАО "Мосэнергосбыт"</v>
      </c>
      <c r="D82" s="121">
        <f>SUM(E82:H82)</f>
        <v>0.42405972222222221</v>
      </c>
      <c r="E82" s="122">
        <f>E33/744</f>
        <v>0</v>
      </c>
      <c r="F82" s="122">
        <f t="shared" si="1"/>
        <v>0.42405972222222221</v>
      </c>
      <c r="G82" s="122">
        <f t="shared" si="1"/>
        <v>0</v>
      </c>
      <c r="H82" s="122">
        <f t="shared" si="1"/>
        <v>0</v>
      </c>
    </row>
    <row r="83" spans="1:8">
      <c r="A83" s="116" t="s">
        <v>658</v>
      </c>
      <c r="B83" s="111" t="s">
        <v>663</v>
      </c>
      <c r="C83" s="117" t="str">
        <f>IF('[11]46 - передача'!$E$40="", "", '[11]46 - передача'!$E$40)</f>
        <v>ЗАО "МАРЭМ+"</v>
      </c>
      <c r="D83" s="121">
        <f>SUM(E83:H83)</f>
        <v>0.65845833333333326</v>
      </c>
      <c r="E83" s="122">
        <f>E34/744</f>
        <v>0</v>
      </c>
      <c r="F83" s="122">
        <f t="shared" si="1"/>
        <v>0.65845833333333326</v>
      </c>
      <c r="G83" s="122">
        <f t="shared" si="1"/>
        <v>0</v>
      </c>
      <c r="H83" s="122">
        <f t="shared" si="1"/>
        <v>0</v>
      </c>
    </row>
    <row r="84" spans="1:8">
      <c r="A84" s="116" t="s">
        <v>658</v>
      </c>
      <c r="B84" s="111" t="s">
        <v>675</v>
      </c>
      <c r="C84" s="117" t="str">
        <f>IF('[11]46 - передача'!$E$41="", "", '[11]46 - передача'!$E$41)</f>
        <v>ООО "МагнитЭнерго"</v>
      </c>
      <c r="D84" s="121">
        <f>SUM(E84:H84)</f>
        <v>0.25341111111111109</v>
      </c>
      <c r="E84" s="122">
        <f>E35/744</f>
        <v>0</v>
      </c>
      <c r="F84" s="122">
        <f t="shared" si="1"/>
        <v>0</v>
      </c>
      <c r="G84" s="122">
        <f t="shared" si="1"/>
        <v>0.25341111111111109</v>
      </c>
      <c r="H84" s="122">
        <f t="shared" si="1"/>
        <v>0</v>
      </c>
    </row>
    <row r="85" spans="1:8">
      <c r="A85" s="38"/>
      <c r="B85" s="91"/>
      <c r="C85" s="135" t="s">
        <v>161</v>
      </c>
      <c r="D85" s="42"/>
      <c r="E85" s="42"/>
      <c r="F85" s="42"/>
      <c r="G85" s="42"/>
      <c r="H85" s="105"/>
    </row>
    <row r="86" spans="1:8">
      <c r="A86" s="20"/>
      <c r="B86" s="89" t="s">
        <v>141</v>
      </c>
      <c r="C86" s="12" t="s">
        <v>118</v>
      </c>
      <c r="D86" s="121">
        <f>SUM(E86:H86)</f>
        <v>5.2721430555555555</v>
      </c>
      <c r="E86" s="121">
        <f>SUM(E87:E89)</f>
        <v>0</v>
      </c>
      <c r="F86" s="121">
        <f>SUM(F87:F89)</f>
        <v>5.2721430555555555</v>
      </c>
      <c r="G86" s="121">
        <f>SUM(G87:G89)</f>
        <v>0</v>
      </c>
      <c r="H86" s="124">
        <f>SUM(H87:H89)</f>
        <v>0</v>
      </c>
    </row>
    <row r="87" spans="1:8">
      <c r="A87" s="38"/>
      <c r="B87" s="90" t="s">
        <v>156</v>
      </c>
      <c r="C87" s="40"/>
      <c r="D87" s="40"/>
      <c r="E87" s="40"/>
      <c r="F87" s="40"/>
      <c r="G87" s="40"/>
      <c r="H87" s="104"/>
    </row>
    <row r="88" spans="1:8">
      <c r="A88" s="116" t="s">
        <v>658</v>
      </c>
      <c r="B88" s="111" t="s">
        <v>664</v>
      </c>
      <c r="C88" s="117" t="str">
        <f>IF('[11]46 - передача'!$E$45="", "", '[11]46 - передача'!$E$45)</f>
        <v>ОАО "НЭСК-электросети"</v>
      </c>
      <c r="D88" s="121">
        <f>SUM(E88:H88)</f>
        <v>5.2721430555555555</v>
      </c>
      <c r="E88" s="122">
        <f>E39/744</f>
        <v>0</v>
      </c>
      <c r="F88" s="122">
        <f>F39/720</f>
        <v>5.2721430555555555</v>
      </c>
      <c r="G88" s="122">
        <f>G39/744</f>
        <v>0</v>
      </c>
      <c r="H88" s="122">
        <f>H39/744</f>
        <v>0</v>
      </c>
    </row>
    <row r="89" spans="1:8">
      <c r="A89" s="38"/>
      <c r="B89" s="91"/>
      <c r="C89" s="135" t="s">
        <v>160</v>
      </c>
      <c r="D89" s="42"/>
      <c r="E89" s="42"/>
      <c r="F89" s="42"/>
      <c r="G89" s="42"/>
      <c r="H89" s="105"/>
    </row>
    <row r="90" spans="1:8">
      <c r="A90" s="20"/>
      <c r="B90" s="89" t="s">
        <v>142</v>
      </c>
      <c r="C90" s="12" t="s">
        <v>119</v>
      </c>
      <c r="D90" s="121">
        <f>SUM(E90:H90)</f>
        <v>0</v>
      </c>
      <c r="E90" s="121">
        <f>SUM(E91:E92)</f>
        <v>0</v>
      </c>
      <c r="F90" s="121">
        <f>SUM(F91:F92)</f>
        <v>0</v>
      </c>
      <c r="G90" s="121">
        <f>SUM(G91:G92)</f>
        <v>0</v>
      </c>
      <c r="H90" s="124">
        <f>SUM(H91:H92)</f>
        <v>0</v>
      </c>
    </row>
    <row r="91" spans="1:8">
      <c r="A91" s="38"/>
      <c r="B91" s="90" t="s">
        <v>157</v>
      </c>
      <c r="C91" s="40"/>
      <c r="D91" s="40"/>
      <c r="E91" s="40"/>
      <c r="F91" s="40"/>
      <c r="G91" s="40"/>
      <c r="H91" s="104"/>
    </row>
    <row r="92" spans="1:8">
      <c r="A92" s="38"/>
      <c r="B92" s="91"/>
      <c r="C92" s="135" t="s">
        <v>159</v>
      </c>
      <c r="D92" s="42"/>
      <c r="E92" s="42"/>
      <c r="F92" s="42"/>
      <c r="G92" s="42"/>
      <c r="H92" s="105"/>
    </row>
    <row r="93" spans="1:8">
      <c r="A93" s="38"/>
      <c r="B93" s="89" t="s">
        <v>143</v>
      </c>
      <c r="C93" s="60" t="s">
        <v>170</v>
      </c>
      <c r="D93" s="126">
        <f>SUM(E93:H93)</f>
        <v>0</v>
      </c>
      <c r="E93" s="126">
        <f>SUM(E94:E95)</f>
        <v>0</v>
      </c>
      <c r="F93" s="126">
        <f>SUM(F94:F95)</f>
        <v>0</v>
      </c>
      <c r="G93" s="126">
        <f>SUM(G94:G95)</f>
        <v>0</v>
      </c>
      <c r="H93" s="124">
        <f>SUM(H94:H95)</f>
        <v>0</v>
      </c>
    </row>
    <row r="94" spans="1:8">
      <c r="A94" s="38"/>
      <c r="B94" s="90" t="s">
        <v>181</v>
      </c>
      <c r="C94" s="40"/>
      <c r="D94" s="40"/>
      <c r="E94" s="40"/>
      <c r="F94" s="40"/>
      <c r="G94" s="40"/>
      <c r="H94" s="104"/>
    </row>
    <row r="95" spans="1:8">
      <c r="A95" s="38"/>
      <c r="B95" s="93"/>
      <c r="C95" s="135" t="s">
        <v>173</v>
      </c>
      <c r="D95" s="62"/>
      <c r="E95" s="62"/>
      <c r="F95" s="62"/>
      <c r="G95" s="62"/>
      <c r="H95" s="107"/>
    </row>
    <row r="96" spans="1:8" ht="33.75">
      <c r="A96" s="20"/>
      <c r="B96" s="89" t="s">
        <v>186</v>
      </c>
      <c r="C96" s="12" t="s">
        <v>188</v>
      </c>
      <c r="D96" s="121">
        <f>SUM(E96:H96)</f>
        <v>0</v>
      </c>
      <c r="E96" s="121">
        <f>SUM(E97:E98)</f>
        <v>0</v>
      </c>
      <c r="F96" s="121">
        <f>SUM(F97:F98)</f>
        <v>0</v>
      </c>
      <c r="G96" s="121">
        <f>SUM(G97:G98)</f>
        <v>0</v>
      </c>
      <c r="H96" s="124">
        <f>SUM(H97:H98)</f>
        <v>0</v>
      </c>
    </row>
    <row r="97" spans="1:8">
      <c r="A97" s="38"/>
      <c r="B97" s="90" t="s">
        <v>187</v>
      </c>
      <c r="C97" s="40"/>
      <c r="D97" s="40"/>
      <c r="E97" s="40"/>
      <c r="F97" s="40"/>
      <c r="G97" s="40"/>
      <c r="H97" s="104"/>
    </row>
    <row r="98" spans="1:8">
      <c r="A98" s="38"/>
      <c r="B98" s="91"/>
      <c r="C98" s="135" t="s">
        <v>160</v>
      </c>
      <c r="D98" s="42"/>
      <c r="E98" s="42"/>
      <c r="F98" s="42"/>
      <c r="G98" s="42"/>
      <c r="H98" s="105"/>
    </row>
    <row r="99" spans="1:8">
      <c r="A99" s="20"/>
      <c r="B99" s="89" t="s">
        <v>144</v>
      </c>
      <c r="C99" s="13" t="s">
        <v>121</v>
      </c>
      <c r="D99" s="121">
        <f>SUM(E99:G99)</f>
        <v>2.2181152777777764</v>
      </c>
      <c r="E99" s="126">
        <f>SUM(E73:H73)</f>
        <v>0</v>
      </c>
      <c r="F99" s="126">
        <f>SUM(E74:H74)</f>
        <v>1.3015666666666661</v>
      </c>
      <c r="G99" s="126">
        <f>SUM(E75:H75)</f>
        <v>0.91654861111111041</v>
      </c>
      <c r="H99" s="108"/>
    </row>
    <row r="100" spans="1:8">
      <c r="A100" s="20"/>
      <c r="B100" s="89" t="s">
        <v>145</v>
      </c>
      <c r="C100" s="13" t="s">
        <v>120</v>
      </c>
      <c r="D100" s="121">
        <f t="shared" ref="D100:D108" si="2">SUM(E100:H100)</f>
        <v>0</v>
      </c>
      <c r="E100" s="122">
        <f>E51/720</f>
        <v>0</v>
      </c>
      <c r="F100" s="122">
        <f>F51/744</f>
        <v>0</v>
      </c>
      <c r="G100" s="122">
        <f>G51/720</f>
        <v>0</v>
      </c>
      <c r="H100" s="122">
        <f>H51/720</f>
        <v>0</v>
      </c>
    </row>
    <row r="101" spans="1:8">
      <c r="A101" s="20"/>
      <c r="B101" s="92"/>
      <c r="C101" s="71"/>
      <c r="D101" s="72"/>
      <c r="E101" s="73"/>
      <c r="F101" s="73"/>
      <c r="G101" s="73"/>
      <c r="H101" s="106"/>
    </row>
    <row r="102" spans="1:8">
      <c r="A102" s="20"/>
      <c r="B102" s="89" t="s">
        <v>146</v>
      </c>
      <c r="C102" s="13" t="s">
        <v>122</v>
      </c>
      <c r="D102" s="121">
        <f>SUM(E102:H102)</f>
        <v>0.14796944444444443</v>
      </c>
      <c r="E102" s="126">
        <f>SUM(E103:E104)</f>
        <v>0</v>
      </c>
      <c r="F102" s="126">
        <f>SUM(F103:F104)</f>
        <v>7.8427777777777777E-2</v>
      </c>
      <c r="G102" s="126">
        <f>SUM(G103:G104)</f>
        <v>4.1930555555555554E-2</v>
      </c>
      <c r="H102" s="124">
        <f>SUM(H103:H104)</f>
        <v>2.7611111111111111E-2</v>
      </c>
    </row>
    <row r="103" spans="1:8">
      <c r="A103" s="20"/>
      <c r="B103" s="89" t="s">
        <v>149</v>
      </c>
      <c r="C103" s="12" t="s">
        <v>123</v>
      </c>
      <c r="D103" s="121">
        <f t="shared" si="2"/>
        <v>0</v>
      </c>
      <c r="E103" s="122">
        <f>E54/720</f>
        <v>0</v>
      </c>
      <c r="F103" s="122">
        <f t="shared" ref="F103:H103" si="3">F54/744</f>
        <v>0</v>
      </c>
      <c r="G103" s="122">
        <f t="shared" si="3"/>
        <v>0</v>
      </c>
      <c r="H103" s="122">
        <f t="shared" si="3"/>
        <v>0</v>
      </c>
    </row>
    <row r="104" spans="1:8">
      <c r="A104" s="20"/>
      <c r="B104" s="89" t="s">
        <v>180</v>
      </c>
      <c r="C104" s="14" t="s">
        <v>124</v>
      </c>
      <c r="D104" s="121">
        <f t="shared" si="2"/>
        <v>0.14796944444444443</v>
      </c>
      <c r="E104" s="122">
        <f>E55/720</f>
        <v>0</v>
      </c>
      <c r="F104" s="122">
        <f>F55/720</f>
        <v>7.8427777777777777E-2</v>
      </c>
      <c r="G104" s="122">
        <f>G55/720</f>
        <v>4.1930555555555554E-2</v>
      </c>
      <c r="H104" s="122">
        <f>H55/720</f>
        <v>2.7611111111111111E-2</v>
      </c>
    </row>
    <row r="105" spans="1:8">
      <c r="A105" s="20"/>
      <c r="B105" s="92"/>
      <c r="C105" s="71"/>
      <c r="D105" s="72"/>
      <c r="E105" s="73"/>
      <c r="F105" s="73"/>
      <c r="G105" s="73"/>
      <c r="H105" s="106"/>
    </row>
    <row r="106" spans="1:8" ht="22.5">
      <c r="A106" s="20"/>
      <c r="B106" s="89" t="s">
        <v>147</v>
      </c>
      <c r="C106" s="13" t="s">
        <v>125</v>
      </c>
      <c r="D106" s="121">
        <f t="shared" si="2"/>
        <v>0</v>
      </c>
      <c r="E106" s="122">
        <f t="shared" ref="E106:H107" si="4">E57/720</f>
        <v>0</v>
      </c>
      <c r="F106" s="122">
        <f t="shared" si="4"/>
        <v>0</v>
      </c>
      <c r="G106" s="122">
        <f t="shared" si="4"/>
        <v>0</v>
      </c>
      <c r="H106" s="122">
        <f t="shared" si="4"/>
        <v>0</v>
      </c>
    </row>
    <row r="107" spans="1:8" ht="22.5">
      <c r="A107" s="20"/>
      <c r="B107" s="89" t="s">
        <v>148</v>
      </c>
      <c r="C107" s="13" t="s">
        <v>126</v>
      </c>
      <c r="D107" s="121">
        <f t="shared" si="2"/>
        <v>0</v>
      </c>
      <c r="E107" s="122">
        <f t="shared" si="4"/>
        <v>0</v>
      </c>
      <c r="F107" s="122">
        <f t="shared" si="4"/>
        <v>0</v>
      </c>
      <c r="G107" s="122">
        <f t="shared" si="4"/>
        <v>0</v>
      </c>
      <c r="H107" s="122">
        <f t="shared" si="4"/>
        <v>0</v>
      </c>
    </row>
    <row r="108" spans="1:8">
      <c r="A108" s="20"/>
      <c r="B108" s="94" t="s">
        <v>150</v>
      </c>
      <c r="C108" s="31" t="s">
        <v>2</v>
      </c>
      <c r="D108" s="128">
        <f t="shared" si="2"/>
        <v>3.7816971776294395E-16</v>
      </c>
      <c r="E108" s="129">
        <f>E61-E77-E99-E100-E102+E106-E107</f>
        <v>0</v>
      </c>
      <c r="F108" s="129">
        <f>F61+F72-F77-F99-F100-F102+F106-F107</f>
        <v>8.7430063189231078E-16</v>
      </c>
      <c r="G108" s="129">
        <f>G61+G72-G77-G99-G100-G102+G106-G107</f>
        <v>1.3877787807814457E-16</v>
      </c>
      <c r="H108" s="130">
        <f>H61+H72-H77-H100-H102+H106-H107</f>
        <v>-6.349087922075114E-16</v>
      </c>
    </row>
    <row r="109" spans="1:8">
      <c r="A109" s="20"/>
      <c r="B109" s="153" t="s">
        <v>152</v>
      </c>
      <c r="C109" s="154"/>
      <c r="D109" s="154"/>
      <c r="E109" s="154"/>
      <c r="F109" s="154"/>
      <c r="G109" s="154"/>
      <c r="H109" s="155"/>
    </row>
    <row r="110" spans="1:8" ht="22.5">
      <c r="A110" s="20"/>
      <c r="B110" s="88" t="s">
        <v>109</v>
      </c>
      <c r="C110" s="32" t="s">
        <v>129</v>
      </c>
      <c r="D110" s="119">
        <f>SUM(E110:H110)</f>
        <v>10.55</v>
      </c>
      <c r="E110" s="131"/>
      <c r="F110" s="131">
        <v>10.55</v>
      </c>
      <c r="G110" s="131"/>
      <c r="H110" s="131"/>
    </row>
    <row r="111" spans="1:8" ht="22.5">
      <c r="A111" s="20"/>
      <c r="B111" s="94" t="s">
        <v>108</v>
      </c>
      <c r="C111" s="33" t="s">
        <v>130</v>
      </c>
      <c r="D111" s="129">
        <f>SUM(E111:H111)</f>
        <v>18.32</v>
      </c>
      <c r="E111" s="132"/>
      <c r="F111" s="131">
        <v>12.6</v>
      </c>
      <c r="G111" s="131">
        <v>5.72</v>
      </c>
      <c r="H111" s="127"/>
    </row>
    <row r="112" spans="1:8">
      <c r="A112" s="20"/>
      <c r="B112" s="143" t="s">
        <v>168</v>
      </c>
      <c r="C112" s="144"/>
      <c r="D112" s="144"/>
      <c r="E112" s="144"/>
      <c r="F112" s="144"/>
      <c r="G112" s="144"/>
      <c r="H112" s="145"/>
    </row>
    <row r="113" spans="1:8">
      <c r="A113" s="20"/>
      <c r="B113" s="88" t="s">
        <v>109</v>
      </c>
      <c r="C113" s="32" t="s">
        <v>15</v>
      </c>
      <c r="D113" s="119">
        <f>SUM(E113:H113)</f>
        <v>2908.3679831000004</v>
      </c>
      <c r="E113" s="133">
        <f>SUM(E114,E117,E121)</f>
        <v>0</v>
      </c>
      <c r="F113" s="133">
        <f>SUM(F114,F117,F121)</f>
        <v>2760.9291645500002</v>
      </c>
      <c r="G113" s="133">
        <f>SUM(G114,G117,G121)</f>
        <v>41.737038300000002</v>
      </c>
      <c r="H113" s="134">
        <f>SUM(H114,H117,H121)</f>
        <v>105.70178025</v>
      </c>
    </row>
    <row r="114" spans="1:8">
      <c r="A114" s="38"/>
      <c r="B114" s="89" t="s">
        <v>133</v>
      </c>
      <c r="C114" s="60" t="s">
        <v>169</v>
      </c>
      <c r="D114" s="126">
        <f>SUM(E114:H114)</f>
        <v>0</v>
      </c>
      <c r="E114" s="126">
        <f>SUM(E115:E116)</f>
        <v>0</v>
      </c>
      <c r="F114" s="126">
        <f>SUM(F115:F116)</f>
        <v>0</v>
      </c>
      <c r="G114" s="126">
        <f>SUM(G115:G116)</f>
        <v>0</v>
      </c>
      <c r="H114" s="124">
        <f>SUM(H115:H116)</f>
        <v>0</v>
      </c>
    </row>
    <row r="115" spans="1:8">
      <c r="A115" s="38"/>
      <c r="B115" s="90" t="s">
        <v>174</v>
      </c>
      <c r="C115" s="40"/>
      <c r="D115" s="40"/>
      <c r="E115" s="40"/>
      <c r="F115" s="40"/>
      <c r="G115" s="40"/>
      <c r="H115" s="104"/>
    </row>
    <row r="116" spans="1:8">
      <c r="A116" s="38"/>
      <c r="B116" s="91"/>
      <c r="C116" s="36" t="s">
        <v>161</v>
      </c>
      <c r="D116" s="42"/>
      <c r="E116" s="42"/>
      <c r="F116" s="42"/>
      <c r="G116" s="42"/>
      <c r="H116" s="105"/>
    </row>
    <row r="117" spans="1:8">
      <c r="A117" s="20"/>
      <c r="B117" s="89" t="s">
        <v>134</v>
      </c>
      <c r="C117" s="60" t="s">
        <v>176</v>
      </c>
      <c r="D117" s="126">
        <f>SUM(E117:H117)</f>
        <v>2908.3679831000004</v>
      </c>
      <c r="E117" s="126">
        <f>SUM(E118:E120)</f>
        <v>0</v>
      </c>
      <c r="F117" s="126">
        <f>SUM(F118:F120)</f>
        <v>2760.9291645500002</v>
      </c>
      <c r="G117" s="126">
        <f>SUM(G118:G120)</f>
        <v>41.737038300000002</v>
      </c>
      <c r="H117" s="124">
        <f>SUM(H118:H120)</f>
        <v>105.70178025</v>
      </c>
    </row>
    <row r="118" spans="1:8">
      <c r="A118" s="38"/>
      <c r="B118" s="90" t="s">
        <v>153</v>
      </c>
      <c r="C118" s="40"/>
      <c r="D118" s="40"/>
      <c r="E118" s="40"/>
      <c r="F118" s="40"/>
      <c r="G118" s="40"/>
      <c r="H118" s="104"/>
    </row>
    <row r="119" spans="1:8">
      <c r="A119" s="115" t="s">
        <v>658</v>
      </c>
      <c r="B119" s="111" t="s">
        <v>665</v>
      </c>
      <c r="C119" s="43" t="s">
        <v>433</v>
      </c>
      <c r="D119" s="121">
        <f>SUM(E119:H119)</f>
        <v>2908.3679831000004</v>
      </c>
      <c r="E119" s="122"/>
      <c r="F119" s="122">
        <f>F110*189859.87/1000+F28*165.15/1000</f>
        <v>2760.9291645500002</v>
      </c>
      <c r="G119" s="122">
        <f>G28*165.15/1000</f>
        <v>41.737038300000002</v>
      </c>
      <c r="H119" s="122">
        <f>H28*165.15/1000</f>
        <v>105.70178025</v>
      </c>
    </row>
    <row r="120" spans="1:8">
      <c r="A120" s="38"/>
      <c r="B120" s="95"/>
      <c r="C120" s="36" t="s">
        <v>160</v>
      </c>
      <c r="D120" s="61"/>
      <c r="E120" s="61"/>
      <c r="F120" s="61"/>
      <c r="G120" s="61"/>
      <c r="H120" s="109"/>
    </row>
    <row r="121" spans="1:8">
      <c r="A121" s="38"/>
      <c r="B121" s="89" t="s">
        <v>135</v>
      </c>
      <c r="C121" s="60" t="s">
        <v>170</v>
      </c>
      <c r="D121" s="126">
        <f>SUM(E121:H121)</f>
        <v>0</v>
      </c>
      <c r="E121" s="126">
        <f>SUM(E122:E123)</f>
        <v>0</v>
      </c>
      <c r="F121" s="126">
        <f>SUM(F122:F123)</f>
        <v>0</v>
      </c>
      <c r="G121" s="126">
        <f>SUM(G122:G123)</f>
        <v>0</v>
      </c>
      <c r="H121" s="124">
        <f>SUM(H122:H123)</f>
        <v>0</v>
      </c>
    </row>
    <row r="122" spans="1:8">
      <c r="A122" s="38"/>
      <c r="B122" s="90" t="s">
        <v>154</v>
      </c>
      <c r="C122" s="40"/>
      <c r="D122" s="40"/>
      <c r="E122" s="40"/>
      <c r="F122" s="40"/>
      <c r="G122" s="40"/>
      <c r="H122" s="104"/>
    </row>
    <row r="123" spans="1:8">
      <c r="A123" s="38"/>
      <c r="B123" s="93"/>
      <c r="C123" s="84" t="s">
        <v>173</v>
      </c>
      <c r="D123" s="62"/>
      <c r="E123" s="62"/>
      <c r="F123" s="62"/>
      <c r="G123" s="62"/>
      <c r="H123" s="107"/>
    </row>
    <row r="124" spans="1:8">
      <c r="A124" s="38"/>
      <c r="B124" s="143" t="s">
        <v>171</v>
      </c>
      <c r="C124" s="144"/>
      <c r="D124" s="144"/>
      <c r="E124" s="144"/>
      <c r="F124" s="144"/>
      <c r="G124" s="144"/>
      <c r="H124" s="145"/>
    </row>
    <row r="125" spans="1:8">
      <c r="A125" s="38"/>
      <c r="B125" s="88" t="s">
        <v>109</v>
      </c>
      <c r="C125" s="85" t="s">
        <v>110</v>
      </c>
      <c r="D125" s="119">
        <f>SUM(E125:H125)</f>
        <v>0</v>
      </c>
      <c r="E125" s="118">
        <f>SUM(E126:E127)</f>
        <v>0</v>
      </c>
      <c r="F125" s="118">
        <f>SUM(F126:F127)</f>
        <v>0</v>
      </c>
      <c r="G125" s="118">
        <f>SUM(G126:G127)</f>
        <v>0</v>
      </c>
      <c r="H125" s="120">
        <f>SUM(H126:H127)</f>
        <v>0</v>
      </c>
    </row>
    <row r="126" spans="1:8">
      <c r="A126" s="38"/>
      <c r="B126" s="90" t="s">
        <v>158</v>
      </c>
      <c r="C126" s="40"/>
      <c r="D126" s="40"/>
      <c r="E126" s="40"/>
      <c r="F126" s="40"/>
      <c r="G126" s="40"/>
      <c r="H126" s="104"/>
    </row>
    <row r="127" spans="1:8">
      <c r="A127" s="38"/>
      <c r="B127" s="93"/>
      <c r="C127" s="84" t="s">
        <v>178</v>
      </c>
      <c r="D127" s="62"/>
      <c r="E127" s="62"/>
      <c r="F127" s="62"/>
      <c r="G127" s="62"/>
      <c r="H127" s="107"/>
    </row>
    <row r="128" spans="1:8">
      <c r="A128" s="38"/>
      <c r="B128" s="143" t="s">
        <v>172</v>
      </c>
      <c r="C128" s="144"/>
      <c r="D128" s="144"/>
      <c r="E128" s="144"/>
      <c r="F128" s="144"/>
      <c r="G128" s="144"/>
      <c r="H128" s="145"/>
    </row>
    <row r="129" spans="1:8" ht="22.5">
      <c r="A129" s="38"/>
      <c r="B129" s="88" t="s">
        <v>109</v>
      </c>
      <c r="C129" s="85" t="s">
        <v>151</v>
      </c>
      <c r="D129" s="119">
        <f>SUM(E129:H129)</f>
        <v>715.77</v>
      </c>
      <c r="E129" s="118">
        <f>SUM(E130,E133,E137)</f>
        <v>0</v>
      </c>
      <c r="F129" s="118">
        <f>SUM(F130,F133,F137)</f>
        <v>715.77</v>
      </c>
      <c r="G129" s="118">
        <f>SUM(G130,G133,G137)</f>
        <v>0</v>
      </c>
      <c r="H129" s="120">
        <f>SUM(H130,H133,H137)</f>
        <v>0</v>
      </c>
    </row>
    <row r="130" spans="1:8">
      <c r="A130" s="38"/>
      <c r="B130" s="89" t="s">
        <v>133</v>
      </c>
      <c r="C130" s="60" t="s">
        <v>169</v>
      </c>
      <c r="D130" s="126">
        <f>SUM(E130:H130)</f>
        <v>0</v>
      </c>
      <c r="E130" s="126">
        <f>SUM(E131:E132)</f>
        <v>0</v>
      </c>
      <c r="F130" s="126">
        <f>SUM(F131:F132)</f>
        <v>0</v>
      </c>
      <c r="G130" s="126">
        <f>SUM(G131:G132)</f>
        <v>0</v>
      </c>
      <c r="H130" s="124">
        <f>SUM(H131:H132)</f>
        <v>0</v>
      </c>
    </row>
    <row r="131" spans="1:8">
      <c r="A131" s="38"/>
      <c r="B131" s="90" t="s">
        <v>174</v>
      </c>
      <c r="C131" s="40"/>
      <c r="D131" s="40"/>
      <c r="E131" s="40"/>
      <c r="F131" s="40"/>
      <c r="G131" s="40"/>
      <c r="H131" s="104"/>
    </row>
    <row r="132" spans="1:8">
      <c r="A132" s="38"/>
      <c r="B132" s="91"/>
      <c r="C132" s="135" t="s">
        <v>161</v>
      </c>
      <c r="D132" s="42"/>
      <c r="E132" s="42"/>
      <c r="F132" s="42"/>
      <c r="G132" s="42"/>
      <c r="H132" s="105"/>
    </row>
    <row r="133" spans="1:8">
      <c r="A133" s="38"/>
      <c r="B133" s="89" t="s">
        <v>134</v>
      </c>
      <c r="C133" s="60" t="s">
        <v>176</v>
      </c>
      <c r="D133" s="126">
        <f>SUM(E133:H133)</f>
        <v>715.77</v>
      </c>
      <c r="E133" s="126">
        <f>SUM(E134:E136)</f>
        <v>0</v>
      </c>
      <c r="F133" s="126">
        <f>SUM(F134:F136)</f>
        <v>715.77</v>
      </c>
      <c r="G133" s="126">
        <f>SUM(G134:G136)</f>
        <v>0</v>
      </c>
      <c r="H133" s="124">
        <f>SUM(H134:H136)</f>
        <v>0</v>
      </c>
    </row>
    <row r="134" spans="1:8">
      <c r="A134" s="38"/>
      <c r="B134" s="90" t="s">
        <v>153</v>
      </c>
      <c r="C134" s="40"/>
      <c r="D134" s="40"/>
      <c r="E134" s="40"/>
      <c r="F134" s="40"/>
      <c r="G134" s="40"/>
      <c r="H134" s="104"/>
    </row>
    <row r="135" spans="1:8">
      <c r="A135" s="116" t="s">
        <v>658</v>
      </c>
      <c r="B135" s="111" t="s">
        <v>665</v>
      </c>
      <c r="C135" s="117" t="str">
        <f>IF('[11]46 - передача'!$E$125="", "", '[11]46 - передача'!$E$125)</f>
        <v>ОАО "Кубаньэнерго"</v>
      </c>
      <c r="D135" s="121">
        <f>SUM(E135:H135)</f>
        <v>715.77</v>
      </c>
      <c r="E135" s="122"/>
      <c r="F135" s="122">
        <v>715.77</v>
      </c>
      <c r="G135" s="122"/>
      <c r="H135" s="125"/>
    </row>
    <row r="136" spans="1:8">
      <c r="A136" s="38"/>
      <c r="B136" s="95"/>
      <c r="C136" s="135" t="s">
        <v>160</v>
      </c>
      <c r="D136" s="61"/>
      <c r="E136" s="61"/>
      <c r="F136" s="61"/>
      <c r="G136" s="61"/>
      <c r="H136" s="109"/>
    </row>
    <row r="137" spans="1:8">
      <c r="A137" s="38"/>
      <c r="B137" s="89" t="s">
        <v>135</v>
      </c>
      <c r="C137" s="60" t="s">
        <v>170</v>
      </c>
      <c r="D137" s="126">
        <f>SUM(E137:H137)</f>
        <v>0</v>
      </c>
      <c r="E137" s="126">
        <f>SUM(E138:E139)</f>
        <v>0</v>
      </c>
      <c r="F137" s="126">
        <f>SUM(F138:F139)</f>
        <v>0</v>
      </c>
      <c r="G137" s="126">
        <f>SUM(G138:G139)</f>
        <v>0</v>
      </c>
      <c r="H137" s="124">
        <f>SUM(H138:H139)</f>
        <v>0</v>
      </c>
    </row>
    <row r="138" spans="1:8">
      <c r="A138" s="38"/>
      <c r="B138" s="90" t="s">
        <v>154</v>
      </c>
      <c r="C138" s="40"/>
      <c r="D138" s="40"/>
      <c r="E138" s="40"/>
      <c r="F138" s="40"/>
      <c r="G138" s="40"/>
      <c r="H138" s="104"/>
    </row>
    <row r="139" spans="1:8">
      <c r="A139" s="38"/>
      <c r="B139" s="93"/>
      <c r="C139" s="135" t="s">
        <v>173</v>
      </c>
      <c r="D139" s="62"/>
      <c r="E139" s="62"/>
      <c r="F139" s="62"/>
      <c r="G139" s="62"/>
      <c r="H139" s="107"/>
    </row>
    <row r="140" spans="1:8">
      <c r="A140" s="20"/>
      <c r="B140" s="92"/>
      <c r="C140" s="71"/>
      <c r="D140" s="72"/>
      <c r="E140" s="73"/>
      <c r="F140" s="73"/>
      <c r="G140" s="73"/>
      <c r="H140" s="106"/>
    </row>
    <row r="141" spans="1:8" ht="22.5">
      <c r="A141" s="38"/>
      <c r="B141" s="89" t="s">
        <v>108</v>
      </c>
      <c r="C141" s="34" t="s">
        <v>166</v>
      </c>
      <c r="D141" s="126">
        <f>SUM(E141:H141)</f>
        <v>0</v>
      </c>
      <c r="E141" s="126">
        <f>SUM(E142:E143)</f>
        <v>0</v>
      </c>
      <c r="F141" s="126">
        <f>SUM(F142:F143)</f>
        <v>0</v>
      </c>
      <c r="G141" s="126">
        <f>SUM(G142:G143)</f>
        <v>0</v>
      </c>
      <c r="H141" s="124">
        <f>SUM(H142:H143)</f>
        <v>0</v>
      </c>
    </row>
    <row r="142" spans="1:8">
      <c r="A142" s="38"/>
      <c r="B142" s="90" t="s">
        <v>165</v>
      </c>
      <c r="C142" s="40"/>
      <c r="D142" s="40"/>
      <c r="E142" s="40"/>
      <c r="F142" s="40"/>
      <c r="G142" s="40"/>
      <c r="H142" s="104"/>
    </row>
    <row r="143" spans="1:8" ht="13.5" thickBot="1">
      <c r="A143" s="38"/>
      <c r="B143" s="99"/>
      <c r="C143" s="136" t="s">
        <v>178</v>
      </c>
      <c r="D143" s="100"/>
      <c r="E143" s="100"/>
      <c r="F143" s="100"/>
      <c r="G143" s="100"/>
      <c r="H143" s="110"/>
    </row>
  </sheetData>
  <mergeCells count="8">
    <mergeCell ref="B128:H128"/>
    <mergeCell ref="B3:H3"/>
    <mergeCell ref="E5:F6"/>
    <mergeCell ref="B11:H11"/>
    <mergeCell ref="B60:H60"/>
    <mergeCell ref="B109:H109"/>
    <mergeCell ref="B112:H112"/>
    <mergeCell ref="B124:H124"/>
  </mergeCells>
  <dataValidations count="6">
    <dataValidation type="list" allowBlank="1" showInputMessage="1" showErrorMessage="1" errorTitle="Внимание" error="Выберите значение из предложенного списка!" sqref="C31:C35">
      <formula1>sbwt_name</formula1>
    </dataValidation>
    <dataValidation type="list" allowBlank="1" showInputMessage="1" showErrorMessage="1" errorTitle="Внимание" error="Выберите значение из списка!" sqref="C6">
      <formula1>"0,1,2,3,4,5,6,7,8,9,10"</formula1>
    </dataValidation>
    <dataValidation type="list" allowBlank="1" showInputMessage="1" showErrorMessage="1" errorTitle="Внимание" error="Выберите значение из предложенного списка!" sqref="C20">
      <formula1>post_without_enes_name</formula1>
    </dataValidation>
    <dataValidation type="list" allowBlank="1" showInputMessage="1" showErrorMessage="1" errorTitle="Внимание" error="Выберите значение из предложенного списка!" sqref="C119 C16 C39">
      <formula1>tso_name</formula1>
    </dataValidation>
    <dataValidation type="decimal" allowBlank="1" showInputMessage="1" showErrorMessage="1" sqref="E140:G140 E105:G105 E101:G101 G26:G27 F25:F27 E23:E27 E76:G76 E52:G52 E56:G5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H140 E119:H119 E110:H111 H101 E100:H100 E103:H104 E106:H107 H105 E135:H135 E88:H88 E13:H13 E22:H22 F24:H24 H26:H27 G25:H25 E20:H20 E16:H16 E71:H71 E31:H35 H76 E72 E73:H75 H52 H56 E62:H62 E51:H51 E54:H55 E57:H58 E69:H69 E65:H65 E39:H39 E80:H84">
      <formula1>-9.99999999999999E+23</formula1>
      <formula2>9.99999999999999E+23</formula2>
    </dataValidation>
  </dataValidations>
  <hyperlinks>
    <hyperlink ref="C17" location="'46 - передача'!A1" tooltip="Добавить сетевую компанию" display="Добавить сетевую компанию"/>
    <hyperlink ref="C21" location="'46 - передача'!A1" tooltip="Добавить генерирующую компанию" display="Добавить генерирующую компанию"/>
    <hyperlink ref="C40" location="'46 - передача'!A1" tooltip="Добавить сетевую компанию" display="Добавить сетевую компанию"/>
    <hyperlink ref="C43" location="'46 - передача'!A1" tooltip="Добавить генерирующую компанию" display="Добавить генерирующую компанию"/>
    <hyperlink ref="C116" location="'46 - передача'!A1" tooltip="Добавить сбытовую компанию" display="Добавить сбытовую компанию"/>
    <hyperlink ref="C120" location="'46 - передача'!A1" tooltip="Добавить сетевую компанию" display="Добавить сетевую компанию"/>
    <hyperlink ref="C123" location="'46 - передача'!A1" tooltip="Добавить другую организацию" display="Добавить другую организацию"/>
    <hyperlink ref="C127" location="'46 - передача'!A1" tooltip="Добавить сетевую компанию (передача)" display="Добавить сетевую компанию (передача)"/>
    <hyperlink ref="C36" location="'46 - передача'!A1" tooltip="Добавить сбытовую компанию" display="Добавить сбытовую компанию"/>
    <hyperlink ref="C46" location="'46 - передача'!A1" tooltip="Добавить другую организацию" display="Добавить другую организацию"/>
    <hyperlink ref="C49" location="'46 - передача'!A1" tooltip="Добавить сетевую компанию" display="Добавить сетевую компанию"/>
    <hyperlink ref="A20" location="'46 - передача'!$A$1" tooltip="Удалить" display="Удалить"/>
    <hyperlink ref="A31" location="'46 - передача'!$A$1" tooltip="Удалить" display="Удалить"/>
    <hyperlink ref="A32" location="'46 - передача'!$A$1" tooltip="Удалить" display="Удалить"/>
    <hyperlink ref="A33" location="'46 - передача'!$A$1" tooltip="Удалить" display="Удалить"/>
    <hyperlink ref="A34" location="'46 - передача'!$A$1" tooltip="Удалить" display="Удалить"/>
    <hyperlink ref="A39" location="'46 - передача'!$A$1" tooltip="Удалить" display="Удалить"/>
    <hyperlink ref="A16" location="'46 - передача'!$A$1" tooltip="Удалить" display="Удалить"/>
    <hyperlink ref="A119" location="'46 - передача'!$A$1" tooltip="Удалить" display="Удалить"/>
    <hyperlink ref="A35" location="'46 - передача'!$A$1" tooltip="Удалить" display="Удалить"/>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H143"/>
  <sheetViews>
    <sheetView tabSelected="1" workbookViewId="0">
      <selection activeCell="B11" sqref="B11:H11"/>
    </sheetView>
  </sheetViews>
  <sheetFormatPr defaultRowHeight="12.75"/>
  <cols>
    <col min="1" max="1" width="8.5703125" bestFit="1" customWidth="1"/>
    <col min="2" max="2" width="6.28515625" bestFit="1" customWidth="1"/>
    <col min="3" max="3" width="46.140625" customWidth="1"/>
    <col min="4" max="8" width="15.7109375" customWidth="1"/>
  </cols>
  <sheetData>
    <row r="1" spans="1:8">
      <c r="A1" s="25"/>
      <c r="B1" s="26"/>
      <c r="C1" s="27"/>
      <c r="D1" s="25"/>
      <c r="E1" s="25"/>
      <c r="F1" s="25"/>
      <c r="G1" s="25"/>
      <c r="H1" s="25"/>
    </row>
    <row r="2" spans="1:8">
      <c r="A2" s="15"/>
      <c r="B2" s="17"/>
      <c r="C2" s="18"/>
      <c r="D2" s="16"/>
      <c r="E2" s="16"/>
      <c r="F2" s="16"/>
      <c r="G2" s="16"/>
      <c r="H2" s="16"/>
    </row>
    <row r="3" spans="1:8" ht="13.5" thickBot="1">
      <c r="A3" s="20"/>
      <c r="B3" s="146" t="s">
        <v>678</v>
      </c>
      <c r="C3" s="147"/>
      <c r="D3" s="147"/>
      <c r="E3" s="147"/>
      <c r="F3" s="147"/>
      <c r="G3" s="147"/>
      <c r="H3" s="148"/>
    </row>
    <row r="4" spans="1:8">
      <c r="A4" s="20"/>
      <c r="B4" s="44"/>
      <c r="C4" s="140"/>
      <c r="D4" s="45"/>
      <c r="E4" s="45"/>
      <c r="F4" s="45"/>
      <c r="G4" s="45"/>
      <c r="H4" s="45"/>
    </row>
    <row r="5" spans="1:8">
      <c r="A5" s="20"/>
      <c r="B5" s="44"/>
      <c r="C5" s="78" t="s">
        <v>191</v>
      </c>
      <c r="D5" s="45"/>
      <c r="E5" s="149" t="s">
        <v>198</v>
      </c>
      <c r="F5" s="149"/>
      <c r="G5" s="45"/>
      <c r="H5" s="45"/>
    </row>
    <row r="6" spans="1:8" ht="13.5" thickBot="1">
      <c r="A6" s="20"/>
      <c r="B6" s="44"/>
      <c r="C6" s="79">
        <v>3</v>
      </c>
      <c r="D6" s="45"/>
      <c r="E6" s="149"/>
      <c r="F6" s="149"/>
      <c r="G6" s="45"/>
      <c r="H6" s="45"/>
    </row>
    <row r="7" spans="1:8">
      <c r="A7" s="20"/>
      <c r="B7" s="44"/>
      <c r="C7" s="140"/>
      <c r="D7" s="45"/>
      <c r="E7" s="45"/>
      <c r="F7" s="45"/>
      <c r="G7" s="45"/>
      <c r="H7" s="45"/>
    </row>
    <row r="8" spans="1:8">
      <c r="A8" s="48"/>
      <c r="B8" s="96" t="s">
        <v>17</v>
      </c>
      <c r="C8" s="97" t="s">
        <v>111</v>
      </c>
      <c r="D8" s="98" t="s">
        <v>15</v>
      </c>
      <c r="E8" s="98" t="s">
        <v>0</v>
      </c>
      <c r="F8" s="98" t="s">
        <v>131</v>
      </c>
      <c r="G8" s="98" t="s">
        <v>132</v>
      </c>
      <c r="H8" s="101" t="s">
        <v>1</v>
      </c>
    </row>
    <row r="9" spans="1:8">
      <c r="A9" s="20"/>
      <c r="B9" s="86">
        <v>1</v>
      </c>
      <c r="C9" s="81">
        <v>2</v>
      </c>
      <c r="D9" s="80">
        <v>3</v>
      </c>
      <c r="E9" s="80">
        <v>4</v>
      </c>
      <c r="F9" s="80">
        <v>5</v>
      </c>
      <c r="G9" s="80">
        <v>6</v>
      </c>
      <c r="H9" s="102">
        <v>7</v>
      </c>
    </row>
    <row r="10" spans="1:8">
      <c r="A10" s="20"/>
      <c r="B10" s="87"/>
      <c r="C10" s="83"/>
      <c r="D10" s="82"/>
      <c r="E10" s="82"/>
      <c r="F10" s="82"/>
      <c r="G10" s="82"/>
      <c r="H10" s="103"/>
    </row>
    <row r="11" spans="1:8">
      <c r="A11" s="52"/>
      <c r="B11" s="143" t="s">
        <v>167</v>
      </c>
      <c r="C11" s="144"/>
      <c r="D11" s="144"/>
      <c r="E11" s="144"/>
      <c r="F11" s="144"/>
      <c r="G11" s="144"/>
      <c r="H11" s="145"/>
    </row>
    <row r="12" spans="1:8" ht="22.5">
      <c r="A12" s="20"/>
      <c r="B12" s="88" t="s">
        <v>109</v>
      </c>
      <c r="C12" s="30" t="s">
        <v>112</v>
      </c>
      <c r="D12" s="118">
        <f>SUM(E12:H12)</f>
        <v>6120.4759999999997</v>
      </c>
      <c r="E12" s="119">
        <f>SUM(E13,E14,E18,E22)</f>
        <v>0</v>
      </c>
      <c r="F12" s="119">
        <f>SUM(F13,F14,F18,F22)</f>
        <v>6113.5559999999996</v>
      </c>
      <c r="G12" s="119">
        <f>SUM(G13,G14,G18,G22)</f>
        <v>6.92</v>
      </c>
      <c r="H12" s="120">
        <f>SUM(H13,H14,H18,H22)</f>
        <v>0</v>
      </c>
    </row>
    <row r="13" spans="1:8">
      <c r="A13" s="20"/>
      <c r="B13" s="89" t="s">
        <v>133</v>
      </c>
      <c r="C13" s="12" t="s">
        <v>113</v>
      </c>
      <c r="D13" s="121">
        <f>SUM(E13:H13)</f>
        <v>0</v>
      </c>
      <c r="E13" s="122"/>
      <c r="F13" s="122"/>
      <c r="G13" s="122"/>
      <c r="H13" s="123"/>
    </row>
    <row r="14" spans="1:8">
      <c r="A14" s="20"/>
      <c r="B14" s="89" t="s">
        <v>134</v>
      </c>
      <c r="C14" s="12" t="s">
        <v>114</v>
      </c>
      <c r="D14" s="121">
        <f>SUM(E14:H14)</f>
        <v>6113.5559999999996</v>
      </c>
      <c r="E14" s="121">
        <f>SUM(E15:E17)</f>
        <v>0</v>
      </c>
      <c r="F14" s="121">
        <f>SUM(F15:F17)</f>
        <v>6113.5559999999996</v>
      </c>
      <c r="G14" s="121">
        <f>SUM(G15:G17)</f>
        <v>0</v>
      </c>
      <c r="H14" s="124">
        <f>SUM(H15:H17)</f>
        <v>0</v>
      </c>
    </row>
    <row r="15" spans="1:8">
      <c r="A15" s="38"/>
      <c r="B15" s="90" t="s">
        <v>153</v>
      </c>
      <c r="C15" s="40"/>
      <c r="D15" s="40"/>
      <c r="E15" s="40"/>
      <c r="F15" s="40"/>
      <c r="G15" s="40"/>
      <c r="H15" s="104"/>
    </row>
    <row r="16" spans="1:8">
      <c r="A16" s="115" t="s">
        <v>658</v>
      </c>
      <c r="B16" s="111" t="s">
        <v>665</v>
      </c>
      <c r="C16" s="43" t="s">
        <v>433</v>
      </c>
      <c r="D16" s="121">
        <f>SUM(E16:H16)</f>
        <v>6113.5559999999996</v>
      </c>
      <c r="E16" s="122"/>
      <c r="F16" s="122">
        <f>6113556/1000</f>
        <v>6113.5559999999996</v>
      </c>
      <c r="G16" s="122"/>
      <c r="H16" s="125"/>
    </row>
    <row r="17" spans="1:8">
      <c r="A17" s="38"/>
      <c r="B17" s="91"/>
      <c r="C17" s="36" t="s">
        <v>160</v>
      </c>
      <c r="D17" s="42"/>
      <c r="E17" s="42"/>
      <c r="F17" s="42"/>
      <c r="G17" s="42"/>
      <c r="H17" s="105"/>
    </row>
    <row r="18" spans="1:8">
      <c r="A18" s="20"/>
      <c r="B18" s="89" t="s">
        <v>135</v>
      </c>
      <c r="C18" s="12" t="s">
        <v>115</v>
      </c>
      <c r="D18" s="121">
        <f>SUM(E18:H18)</f>
        <v>6.92</v>
      </c>
      <c r="E18" s="121">
        <f>SUM(E19:E21)</f>
        <v>0</v>
      </c>
      <c r="F18" s="121">
        <f>SUM(F19:F21)</f>
        <v>0</v>
      </c>
      <c r="G18" s="121">
        <f>SUM(G19:G21)</f>
        <v>6.92</v>
      </c>
      <c r="H18" s="124">
        <f>SUM(H19:H21)</f>
        <v>0</v>
      </c>
    </row>
    <row r="19" spans="1:8">
      <c r="A19" s="38"/>
      <c r="B19" s="90" t="s">
        <v>154</v>
      </c>
      <c r="C19" s="40"/>
      <c r="D19" s="40"/>
      <c r="E19" s="40"/>
      <c r="F19" s="40"/>
      <c r="G19" s="40"/>
      <c r="H19" s="104"/>
    </row>
    <row r="20" spans="1:8">
      <c r="A20" s="115" t="s">
        <v>658</v>
      </c>
      <c r="B20" s="111" t="s">
        <v>659</v>
      </c>
      <c r="C20" s="43" t="s">
        <v>304</v>
      </c>
      <c r="D20" s="121">
        <f>SUM(E20:H20)</f>
        <v>6.92</v>
      </c>
      <c r="E20" s="122"/>
      <c r="F20" s="122"/>
      <c r="G20" s="122">
        <f>6920/1000</f>
        <v>6.92</v>
      </c>
      <c r="H20" s="125"/>
    </row>
    <row r="21" spans="1:8">
      <c r="A21" s="38"/>
      <c r="B21" s="91"/>
      <c r="C21" s="36" t="s">
        <v>159</v>
      </c>
      <c r="D21" s="42"/>
      <c r="E21" s="42"/>
      <c r="F21" s="42"/>
      <c r="G21" s="42"/>
      <c r="H21" s="105"/>
    </row>
    <row r="22" spans="1:8">
      <c r="A22" s="20"/>
      <c r="B22" s="89" t="s">
        <v>189</v>
      </c>
      <c r="C22" s="12" t="s">
        <v>190</v>
      </c>
      <c r="D22" s="121">
        <f>SUM(E22:H22)</f>
        <v>0</v>
      </c>
      <c r="E22" s="122"/>
      <c r="F22" s="122"/>
      <c r="G22" s="122"/>
      <c r="H22" s="123"/>
    </row>
    <row r="23" spans="1:8" ht="22.5">
      <c r="A23" s="20"/>
      <c r="B23" s="89" t="s">
        <v>108</v>
      </c>
      <c r="C23" s="13" t="s">
        <v>116</v>
      </c>
      <c r="D23" s="121">
        <f>SUM(F23:H23)</f>
        <v>1732.7520000000004</v>
      </c>
      <c r="E23" s="28"/>
      <c r="F23" s="126">
        <f>F24</f>
        <v>0</v>
      </c>
      <c r="G23" s="126">
        <f>G24+G25</f>
        <v>1007.8170000000002</v>
      </c>
      <c r="H23" s="124">
        <f>H24+H25+H26</f>
        <v>724.93500000000017</v>
      </c>
    </row>
    <row r="24" spans="1:8">
      <c r="A24" s="20"/>
      <c r="B24" s="89" t="s">
        <v>136</v>
      </c>
      <c r="C24" s="12" t="s">
        <v>0</v>
      </c>
      <c r="D24" s="121">
        <f>SUM(F24:H24)</f>
        <v>0</v>
      </c>
      <c r="E24" s="28"/>
      <c r="F24" s="122"/>
      <c r="G24" s="122"/>
      <c r="H24" s="123"/>
    </row>
    <row r="25" spans="1:8">
      <c r="A25" s="20"/>
      <c r="B25" s="89" t="s">
        <v>137</v>
      </c>
      <c r="C25" s="12" t="s">
        <v>131</v>
      </c>
      <c r="D25" s="121">
        <f>SUM(G25:H25)</f>
        <v>1007.8170000000002</v>
      </c>
      <c r="E25" s="28"/>
      <c r="F25" s="28"/>
      <c r="G25" s="122">
        <f>F16-F28-F55</f>
        <v>1007.8170000000002</v>
      </c>
      <c r="H25" s="123"/>
    </row>
    <row r="26" spans="1:8">
      <c r="A26" s="20"/>
      <c r="B26" s="89" t="s">
        <v>138</v>
      </c>
      <c r="C26" s="12" t="s">
        <v>132</v>
      </c>
      <c r="D26" s="121">
        <f>SUM(H26)</f>
        <v>724.93500000000017</v>
      </c>
      <c r="E26" s="29"/>
      <c r="F26" s="29"/>
      <c r="G26" s="29"/>
      <c r="H26" s="127">
        <f>G20+G25-G28-G55</f>
        <v>724.93500000000017</v>
      </c>
    </row>
    <row r="27" spans="1:8">
      <c r="A27" s="20"/>
      <c r="B27" s="92"/>
      <c r="C27" s="71"/>
      <c r="D27" s="72"/>
      <c r="E27" s="73"/>
      <c r="F27" s="73"/>
      <c r="G27" s="73"/>
      <c r="H27" s="106"/>
    </row>
    <row r="28" spans="1:8">
      <c r="A28" s="20"/>
      <c r="B28" s="89" t="s">
        <v>139</v>
      </c>
      <c r="C28" s="13" t="s">
        <v>117</v>
      </c>
      <c r="D28" s="121">
        <f>SUM(E28:H28)</f>
        <v>6037.0489999999991</v>
      </c>
      <c r="E28" s="126">
        <f>SUM(E29,E37,E41,E44,E47)</f>
        <v>0</v>
      </c>
      <c r="F28" s="126">
        <f>SUM(F29,F37,F41,F44,F47)</f>
        <v>5069.1039999999994</v>
      </c>
      <c r="G28" s="126">
        <f>SUM(G29,G37,G41,G44,G47)</f>
        <v>270.03999999999996</v>
      </c>
      <c r="H28" s="124">
        <f>SUM(H29,H37,H41,H44,H47)</f>
        <v>697.90500000000009</v>
      </c>
    </row>
    <row r="29" spans="1:8">
      <c r="A29" s="20"/>
      <c r="B29" s="89" t="s">
        <v>140</v>
      </c>
      <c r="C29" s="12" t="s">
        <v>179</v>
      </c>
      <c r="D29" s="121">
        <f>SUM(E29:H29)</f>
        <v>1795.6849999999999</v>
      </c>
      <c r="E29" s="121">
        <f>SUM(E30:E36)</f>
        <v>0</v>
      </c>
      <c r="F29" s="121">
        <f>SUM(F30:F36)</f>
        <v>827.74</v>
      </c>
      <c r="G29" s="121">
        <f>SUM(G30:G36)</f>
        <v>270.03999999999996</v>
      </c>
      <c r="H29" s="124">
        <f>SUM(H30:H36)</f>
        <v>697.90500000000009</v>
      </c>
    </row>
    <row r="30" spans="1:8">
      <c r="A30" s="38"/>
      <c r="B30" s="90" t="s">
        <v>155</v>
      </c>
      <c r="C30" s="40"/>
      <c r="D30" s="40"/>
      <c r="E30" s="40"/>
      <c r="F30" s="40"/>
      <c r="G30" s="40"/>
      <c r="H30" s="104"/>
    </row>
    <row r="31" spans="1:8">
      <c r="A31" s="115" t="s">
        <v>658</v>
      </c>
      <c r="B31" s="111" t="s">
        <v>660</v>
      </c>
      <c r="C31" s="43" t="s">
        <v>314</v>
      </c>
      <c r="D31" s="121">
        <f>SUM(E31:H31)</f>
        <v>613.80500000000006</v>
      </c>
      <c r="E31" s="122"/>
      <c r="F31" s="122">
        <v>0</v>
      </c>
      <c r="G31" s="122">
        <f>3384/1000</f>
        <v>3.3839999999999999</v>
      </c>
      <c r="H31" s="125">
        <f>610421/1000</f>
        <v>610.42100000000005</v>
      </c>
    </row>
    <row r="32" spans="1:8">
      <c r="A32" s="115" t="s">
        <v>658</v>
      </c>
      <c r="B32" s="111" t="s">
        <v>661</v>
      </c>
      <c r="C32" s="43" t="s">
        <v>319</v>
      </c>
      <c r="D32" s="121">
        <f>SUM(E32:H32)</f>
        <v>184.56099999999998</v>
      </c>
      <c r="E32" s="122"/>
      <c r="F32" s="122">
        <f>17830/1000</f>
        <v>17.829999999999998</v>
      </c>
      <c r="G32" s="122">
        <f>79247/1000</f>
        <v>79.247</v>
      </c>
      <c r="H32" s="125">
        <f>87484/1000</f>
        <v>87.483999999999995</v>
      </c>
    </row>
    <row r="33" spans="1:8">
      <c r="A33" s="115" t="s">
        <v>658</v>
      </c>
      <c r="B33" s="111" t="s">
        <v>662</v>
      </c>
      <c r="C33" s="43" t="s">
        <v>316</v>
      </c>
      <c r="D33" s="121">
        <f>SUM(E33:H33)</f>
        <v>318.99900000000002</v>
      </c>
      <c r="E33" s="122"/>
      <c r="F33" s="122">
        <f>318999/1000</f>
        <v>318.99900000000002</v>
      </c>
      <c r="G33" s="122"/>
      <c r="H33" s="125"/>
    </row>
    <row r="34" spans="1:8">
      <c r="A34" s="115" t="s">
        <v>658</v>
      </c>
      <c r="B34" s="111" t="s">
        <v>663</v>
      </c>
      <c r="C34" s="43" t="s">
        <v>307</v>
      </c>
      <c r="D34" s="121">
        <f>SUM(E34:H34)</f>
        <v>490.911</v>
      </c>
      <c r="E34" s="122"/>
      <c r="F34" s="122">
        <f>490911/1000</f>
        <v>490.911</v>
      </c>
      <c r="G34" s="122"/>
      <c r="H34" s="125"/>
    </row>
    <row r="35" spans="1:8">
      <c r="A35" s="115" t="s">
        <v>658</v>
      </c>
      <c r="B35" s="111" t="s">
        <v>675</v>
      </c>
      <c r="C35" s="43" t="s">
        <v>341</v>
      </c>
      <c r="D35" s="121">
        <f>SUM(E35:H35)</f>
        <v>187.40899999999999</v>
      </c>
      <c r="E35" s="122"/>
      <c r="F35" s="122"/>
      <c r="G35" s="122">
        <f>187409/1000</f>
        <v>187.40899999999999</v>
      </c>
      <c r="H35" s="125"/>
    </row>
    <row r="36" spans="1:8">
      <c r="A36" s="38"/>
      <c r="B36" s="91"/>
      <c r="C36" s="36" t="s">
        <v>161</v>
      </c>
      <c r="D36" s="42"/>
      <c r="E36" s="42"/>
      <c r="F36" s="42"/>
      <c r="G36" s="42"/>
      <c r="H36" s="105"/>
    </row>
    <row r="37" spans="1:8">
      <c r="A37" s="20"/>
      <c r="B37" s="89" t="s">
        <v>141</v>
      </c>
      <c r="C37" s="12" t="s">
        <v>118</v>
      </c>
      <c r="D37" s="121">
        <f>SUM(E37:H37)</f>
        <v>4241.3639999999996</v>
      </c>
      <c r="E37" s="121">
        <f>SUM(E38:E40)</f>
        <v>0</v>
      </c>
      <c r="F37" s="121">
        <f>SUM(F38:F40)</f>
        <v>4241.3639999999996</v>
      </c>
      <c r="G37" s="121">
        <f>SUM(G38:G40)</f>
        <v>0</v>
      </c>
      <c r="H37" s="124">
        <f>SUM(H38:H40)</f>
        <v>0</v>
      </c>
    </row>
    <row r="38" spans="1:8">
      <c r="A38" s="38"/>
      <c r="B38" s="90" t="s">
        <v>156</v>
      </c>
      <c r="C38" s="40"/>
      <c r="D38" s="40"/>
      <c r="E38" s="40"/>
      <c r="F38" s="40"/>
      <c r="G38" s="40"/>
      <c r="H38" s="104"/>
    </row>
    <row r="39" spans="1:8">
      <c r="A39" s="115" t="s">
        <v>658</v>
      </c>
      <c r="B39" s="111" t="s">
        <v>664</v>
      </c>
      <c r="C39" s="43" t="s">
        <v>439</v>
      </c>
      <c r="D39" s="121">
        <f>SUM(E39:H39)</f>
        <v>4241.3639999999996</v>
      </c>
      <c r="E39" s="122"/>
      <c r="F39" s="122">
        <f>4241364/1000</f>
        <v>4241.3639999999996</v>
      </c>
      <c r="G39" s="122"/>
      <c r="H39" s="125"/>
    </row>
    <row r="40" spans="1:8">
      <c r="A40" s="38"/>
      <c r="B40" s="91"/>
      <c r="C40" s="36" t="s">
        <v>160</v>
      </c>
      <c r="D40" s="42"/>
      <c r="E40" s="42"/>
      <c r="F40" s="42"/>
      <c r="G40" s="42"/>
      <c r="H40" s="105"/>
    </row>
    <row r="41" spans="1:8">
      <c r="A41" s="20"/>
      <c r="B41" s="89" t="s">
        <v>142</v>
      </c>
      <c r="C41" s="12" t="s">
        <v>119</v>
      </c>
      <c r="D41" s="121">
        <f>SUM(E41:H41)</f>
        <v>0</v>
      </c>
      <c r="E41" s="121">
        <f>SUM(E42:E43)</f>
        <v>0</v>
      </c>
      <c r="F41" s="121">
        <f>SUM(F42:F43)</f>
        <v>0</v>
      </c>
      <c r="G41" s="121">
        <f>SUM(G42:G43)</f>
        <v>0</v>
      </c>
      <c r="H41" s="124">
        <f>SUM(H42:H43)</f>
        <v>0</v>
      </c>
    </row>
    <row r="42" spans="1:8">
      <c r="A42" s="38"/>
      <c r="B42" s="90" t="s">
        <v>157</v>
      </c>
      <c r="C42" s="40"/>
      <c r="D42" s="40"/>
      <c r="E42" s="40"/>
      <c r="F42" s="40"/>
      <c r="G42" s="40"/>
      <c r="H42" s="104"/>
    </row>
    <row r="43" spans="1:8">
      <c r="A43" s="38"/>
      <c r="B43" s="91"/>
      <c r="C43" s="36" t="s">
        <v>159</v>
      </c>
      <c r="D43" s="42"/>
      <c r="E43" s="42"/>
      <c r="F43" s="42"/>
      <c r="G43" s="42"/>
      <c r="H43" s="105"/>
    </row>
    <row r="44" spans="1:8">
      <c r="A44" s="38"/>
      <c r="B44" s="89" t="s">
        <v>143</v>
      </c>
      <c r="C44" s="60" t="s">
        <v>170</v>
      </c>
      <c r="D44" s="126">
        <f>SUM(E44:H44)</f>
        <v>0</v>
      </c>
      <c r="E44" s="126">
        <f>SUM(E45:E46)</f>
        <v>0</v>
      </c>
      <c r="F44" s="126">
        <f>SUM(F45:F46)</f>
        <v>0</v>
      </c>
      <c r="G44" s="126">
        <f>SUM(G45:G46)</f>
        <v>0</v>
      </c>
      <c r="H44" s="124">
        <f>SUM(H45:H46)</f>
        <v>0</v>
      </c>
    </row>
    <row r="45" spans="1:8">
      <c r="A45" s="38"/>
      <c r="B45" s="90" t="s">
        <v>181</v>
      </c>
      <c r="C45" s="40"/>
      <c r="D45" s="40"/>
      <c r="E45" s="40"/>
      <c r="F45" s="40"/>
      <c r="G45" s="40"/>
      <c r="H45" s="104"/>
    </row>
    <row r="46" spans="1:8">
      <c r="A46" s="38"/>
      <c r="B46" s="93"/>
      <c r="C46" s="36" t="s">
        <v>173</v>
      </c>
      <c r="D46" s="62"/>
      <c r="E46" s="62"/>
      <c r="F46" s="62"/>
      <c r="G46" s="62"/>
      <c r="H46" s="107"/>
    </row>
    <row r="47" spans="1:8" ht="33.75">
      <c r="A47" s="20"/>
      <c r="B47" s="89" t="s">
        <v>186</v>
      </c>
      <c r="C47" s="12" t="s">
        <v>188</v>
      </c>
      <c r="D47" s="121">
        <f>SUM(E47:H47)</f>
        <v>0</v>
      </c>
      <c r="E47" s="121">
        <f>SUM(E48:E49)</f>
        <v>0</v>
      </c>
      <c r="F47" s="121">
        <f>SUM(F48:F49)</f>
        <v>0</v>
      </c>
      <c r="G47" s="121">
        <f>SUM(G48:G49)</f>
        <v>0</v>
      </c>
      <c r="H47" s="124">
        <f>SUM(H48:H49)</f>
        <v>0</v>
      </c>
    </row>
    <row r="48" spans="1:8">
      <c r="A48" s="38"/>
      <c r="B48" s="90" t="s">
        <v>187</v>
      </c>
      <c r="C48" s="40"/>
      <c r="D48" s="40"/>
      <c r="E48" s="40"/>
      <c r="F48" s="40"/>
      <c r="G48" s="40"/>
      <c r="H48" s="104"/>
    </row>
    <row r="49" spans="1:8">
      <c r="A49" s="38"/>
      <c r="B49" s="91"/>
      <c r="C49" s="36" t="s">
        <v>160</v>
      </c>
      <c r="D49" s="42"/>
      <c r="E49" s="42"/>
      <c r="F49" s="42"/>
      <c r="G49" s="42"/>
      <c r="H49" s="105"/>
    </row>
    <row r="50" spans="1:8">
      <c r="A50" s="20"/>
      <c r="B50" s="89" t="s">
        <v>144</v>
      </c>
      <c r="C50" s="13" t="s">
        <v>121</v>
      </c>
      <c r="D50" s="121">
        <f>SUM(E50:G50)</f>
        <v>1732.7520000000004</v>
      </c>
      <c r="E50" s="126">
        <f>SUM(E24:H24)</f>
        <v>0</v>
      </c>
      <c r="F50" s="126">
        <f>SUM(E25:H25)</f>
        <v>1007.8170000000002</v>
      </c>
      <c r="G50" s="126">
        <f>SUM(E26:H26)</f>
        <v>724.93500000000017</v>
      </c>
      <c r="H50" s="108"/>
    </row>
    <row r="51" spans="1:8">
      <c r="A51" s="20"/>
      <c r="B51" s="89" t="s">
        <v>145</v>
      </c>
      <c r="C51" s="13" t="s">
        <v>120</v>
      </c>
      <c r="D51" s="121">
        <f>SUM(E51:H51)</f>
        <v>0</v>
      </c>
      <c r="E51" s="122"/>
      <c r="F51" s="122"/>
      <c r="G51" s="122"/>
      <c r="H51" s="123"/>
    </row>
    <row r="52" spans="1:8">
      <c r="A52" s="20"/>
      <c r="B52" s="92"/>
      <c r="C52" s="71"/>
      <c r="D52" s="72"/>
      <c r="E52" s="73"/>
      <c r="F52" s="73"/>
      <c r="G52" s="73"/>
      <c r="H52" s="106"/>
    </row>
    <row r="53" spans="1:8">
      <c r="A53" s="20"/>
      <c r="B53" s="89" t="s">
        <v>146</v>
      </c>
      <c r="C53" s="13" t="s">
        <v>122</v>
      </c>
      <c r="D53" s="121">
        <f t="shared" ref="D53:D59" si="0">SUM(E53:H53)</f>
        <v>83.426999999999992</v>
      </c>
      <c r="E53" s="126">
        <f>SUM(E54:E55)</f>
        <v>0</v>
      </c>
      <c r="F53" s="126">
        <f>SUM(F54:F55)</f>
        <v>36.634999999999998</v>
      </c>
      <c r="G53" s="126">
        <f>SUM(G54:G55)</f>
        <v>19.762</v>
      </c>
      <c r="H53" s="124">
        <f>SUM(H54:H55)</f>
        <v>27.03</v>
      </c>
    </row>
    <row r="54" spans="1:8">
      <c r="A54" s="20"/>
      <c r="B54" s="89" t="s">
        <v>149</v>
      </c>
      <c r="C54" s="12" t="s">
        <v>123</v>
      </c>
      <c r="D54" s="121">
        <f t="shared" si="0"/>
        <v>0</v>
      </c>
      <c r="E54" s="122"/>
      <c r="F54" s="122"/>
      <c r="G54" s="122"/>
      <c r="H54" s="123"/>
    </row>
    <row r="55" spans="1:8">
      <c r="A55" s="20"/>
      <c r="B55" s="89" t="s">
        <v>180</v>
      </c>
      <c r="C55" s="14" t="s">
        <v>124</v>
      </c>
      <c r="D55" s="121">
        <f t="shared" si="0"/>
        <v>83.426999999999992</v>
      </c>
      <c r="E55" s="122"/>
      <c r="F55" s="122">
        <f>36635/1000</f>
        <v>36.634999999999998</v>
      </c>
      <c r="G55" s="122">
        <f>19762/1000</f>
        <v>19.762</v>
      </c>
      <c r="H55" s="123">
        <f>27030/1000</f>
        <v>27.03</v>
      </c>
    </row>
    <row r="56" spans="1:8">
      <c r="A56" s="20"/>
      <c r="B56" s="92"/>
      <c r="C56" s="71"/>
      <c r="D56" s="72"/>
      <c r="E56" s="73"/>
      <c r="F56" s="73"/>
      <c r="G56" s="73"/>
      <c r="H56" s="106"/>
    </row>
    <row r="57" spans="1:8" ht="22.5">
      <c r="A57" s="20"/>
      <c r="B57" s="89" t="s">
        <v>147</v>
      </c>
      <c r="C57" s="13" t="s">
        <v>125</v>
      </c>
      <c r="D57" s="121">
        <f t="shared" si="0"/>
        <v>0</v>
      </c>
      <c r="E57" s="122"/>
      <c r="F57" s="122"/>
      <c r="G57" s="122"/>
      <c r="H57" s="123"/>
    </row>
    <row r="58" spans="1:8" ht="22.5">
      <c r="A58" s="20"/>
      <c r="B58" s="89" t="s">
        <v>148</v>
      </c>
      <c r="C58" s="13" t="s">
        <v>126</v>
      </c>
      <c r="D58" s="121">
        <f t="shared" si="0"/>
        <v>0</v>
      </c>
      <c r="E58" s="122"/>
      <c r="F58" s="122"/>
      <c r="G58" s="122"/>
      <c r="H58" s="123"/>
    </row>
    <row r="59" spans="1:8">
      <c r="A59" s="20"/>
      <c r="B59" s="94" t="s">
        <v>150</v>
      </c>
      <c r="C59" s="31" t="s">
        <v>2</v>
      </c>
      <c r="D59" s="128">
        <f t="shared" si="0"/>
        <v>1.3500311979441904E-13</v>
      </c>
      <c r="E59" s="129">
        <f>E12-E28-E50-E51-E53+E57-E58</f>
        <v>0</v>
      </c>
      <c r="F59" s="129">
        <f>F12+F23-F28-F50-F51-F53+F57-F58</f>
        <v>-7.1054273576010019E-15</v>
      </c>
      <c r="G59" s="129">
        <f>G12+G23-G28-G50-G51-G53+G57-G58</f>
        <v>5.6843418860808015E-14</v>
      </c>
      <c r="H59" s="130">
        <f>H12+H23-H28-H51-H53+H57-H58</f>
        <v>8.5265128291212022E-14</v>
      </c>
    </row>
    <row r="60" spans="1:8">
      <c r="A60" s="20"/>
      <c r="B60" s="150" t="s">
        <v>127</v>
      </c>
      <c r="C60" s="151"/>
      <c r="D60" s="151"/>
      <c r="E60" s="151"/>
      <c r="F60" s="151"/>
      <c r="G60" s="151"/>
      <c r="H60" s="152"/>
    </row>
    <row r="61" spans="1:8" ht="22.5">
      <c r="A61" s="20"/>
      <c r="B61" s="88" t="s">
        <v>109</v>
      </c>
      <c r="C61" s="30" t="s">
        <v>112</v>
      </c>
      <c r="D61" s="118">
        <f>SUM(E61:H61)</f>
        <v>8.2264462365591395</v>
      </c>
      <c r="E61" s="119">
        <f>SUM(E62,E63,E67,E71)</f>
        <v>0</v>
      </c>
      <c r="F61" s="119">
        <f>SUM(F62,F63,F67,F71)</f>
        <v>8.2171451612903219</v>
      </c>
      <c r="G61" s="119">
        <f>SUM(G62,G63,G67,G71)</f>
        <v>9.3010752688172035E-3</v>
      </c>
      <c r="H61" s="120">
        <f>SUM(H62,H63,H67,H71)</f>
        <v>0</v>
      </c>
    </row>
    <row r="62" spans="1:8">
      <c r="A62" s="20"/>
      <c r="B62" s="89" t="s">
        <v>133</v>
      </c>
      <c r="C62" s="12" t="s">
        <v>128</v>
      </c>
      <c r="D62" s="121">
        <f>SUM(E62:H62)</f>
        <v>0</v>
      </c>
      <c r="E62" s="122">
        <f>E13/672</f>
        <v>0</v>
      </c>
      <c r="F62" s="122">
        <f>F13/744</f>
        <v>0</v>
      </c>
      <c r="G62" s="122">
        <f>G13/672</f>
        <v>0</v>
      </c>
      <c r="H62" s="122">
        <f>H13/672</f>
        <v>0</v>
      </c>
    </row>
    <row r="63" spans="1:8">
      <c r="A63" s="20"/>
      <c r="B63" s="89" t="s">
        <v>134</v>
      </c>
      <c r="C63" s="12" t="s">
        <v>114</v>
      </c>
      <c r="D63" s="121">
        <f>SUM(E63:H63)</f>
        <v>8.2171451612903219</v>
      </c>
      <c r="E63" s="121">
        <f>SUM(E64:E66)</f>
        <v>0</v>
      </c>
      <c r="F63" s="121">
        <f>SUM(F64:F66)</f>
        <v>8.2171451612903219</v>
      </c>
      <c r="G63" s="121">
        <f>SUM(G64:G66)</f>
        <v>0</v>
      </c>
      <c r="H63" s="124">
        <f>SUM(H64:H66)</f>
        <v>0</v>
      </c>
    </row>
    <row r="64" spans="1:8">
      <c r="A64" s="38"/>
      <c r="B64" s="90" t="s">
        <v>153</v>
      </c>
      <c r="C64" s="40"/>
      <c r="D64" s="40"/>
      <c r="E64" s="40"/>
      <c r="F64" s="40"/>
      <c r="G64" s="40"/>
      <c r="H64" s="104"/>
    </row>
    <row r="65" spans="1:8">
      <c r="A65" s="116" t="s">
        <v>658</v>
      </c>
      <c r="B65" s="111" t="s">
        <v>665</v>
      </c>
      <c r="C65" s="117" t="str">
        <f>IF('[12]46 - передача'!$E$22="", "", '[12]46 - передача'!$E$22)</f>
        <v>ОАО "Кубаньэнерго"</v>
      </c>
      <c r="D65" s="121">
        <f>SUM(E65:H65)</f>
        <v>8.2171451612903219</v>
      </c>
      <c r="E65" s="122">
        <f>E16/744</f>
        <v>0</v>
      </c>
      <c r="F65" s="122">
        <f>F16/744</f>
        <v>8.2171451612903219</v>
      </c>
      <c r="G65" s="122">
        <f>G16/744</f>
        <v>0</v>
      </c>
      <c r="H65" s="122">
        <f>H16/744</f>
        <v>0</v>
      </c>
    </row>
    <row r="66" spans="1:8">
      <c r="A66" s="38"/>
      <c r="B66" s="91"/>
      <c r="C66" s="135" t="s">
        <v>160</v>
      </c>
      <c r="D66" s="42"/>
      <c r="E66" s="42"/>
      <c r="F66" s="42"/>
      <c r="G66" s="42"/>
      <c r="H66" s="105"/>
    </row>
    <row r="67" spans="1:8">
      <c r="A67" s="20"/>
      <c r="B67" s="89" t="s">
        <v>135</v>
      </c>
      <c r="C67" s="12" t="s">
        <v>115</v>
      </c>
      <c r="D67" s="121">
        <f>SUM(E67:H67)</f>
        <v>9.3010752688172035E-3</v>
      </c>
      <c r="E67" s="121">
        <f>SUM(E68:E70)</f>
        <v>0</v>
      </c>
      <c r="F67" s="121">
        <f>SUM(F68:F70)</f>
        <v>0</v>
      </c>
      <c r="G67" s="121">
        <f>SUM(G68:G70)</f>
        <v>9.3010752688172035E-3</v>
      </c>
      <c r="H67" s="124">
        <f>SUM(H68:H70)</f>
        <v>0</v>
      </c>
    </row>
    <row r="68" spans="1:8">
      <c r="A68" s="38"/>
      <c r="B68" s="90" t="s">
        <v>154</v>
      </c>
      <c r="C68" s="40"/>
      <c r="D68" s="40"/>
      <c r="E68" s="40"/>
      <c r="F68" s="40"/>
      <c r="G68" s="40"/>
      <c r="H68" s="104"/>
    </row>
    <row r="69" spans="1:8">
      <c r="A69" s="116" t="s">
        <v>658</v>
      </c>
      <c r="B69" s="111" t="s">
        <v>659</v>
      </c>
      <c r="C69" s="117" t="str">
        <f>IF('[12]46 - передача'!$E$26="", "", '[12]46 - передача'!$E$26)</f>
        <v>Филиал КВЭП ЗАО "РАМО-М"</v>
      </c>
      <c r="D69" s="121">
        <f>SUM(E69:H69)</f>
        <v>9.3010752688172035E-3</v>
      </c>
      <c r="E69" s="122">
        <f>E20/744</f>
        <v>0</v>
      </c>
      <c r="F69" s="122">
        <f>F20/744</f>
        <v>0</v>
      </c>
      <c r="G69" s="122">
        <f>G20/744</f>
        <v>9.3010752688172035E-3</v>
      </c>
      <c r="H69" s="122">
        <f>H20/744</f>
        <v>0</v>
      </c>
    </row>
    <row r="70" spans="1:8">
      <c r="A70" s="38"/>
      <c r="B70" s="91"/>
      <c r="C70" s="135" t="s">
        <v>159</v>
      </c>
      <c r="D70" s="42"/>
      <c r="E70" s="42"/>
      <c r="F70" s="42"/>
      <c r="G70" s="42"/>
      <c r="H70" s="105"/>
    </row>
    <row r="71" spans="1:8">
      <c r="A71" s="20"/>
      <c r="B71" s="89" t="s">
        <v>189</v>
      </c>
      <c r="C71" s="12" t="s">
        <v>190</v>
      </c>
      <c r="D71" s="121">
        <f>SUM(E71:H71)</f>
        <v>0</v>
      </c>
      <c r="E71" s="122">
        <f>E22/744</f>
        <v>0</v>
      </c>
      <c r="F71" s="122">
        <f>F22/744</f>
        <v>0</v>
      </c>
      <c r="G71" s="122">
        <f>G22/744</f>
        <v>0</v>
      </c>
      <c r="H71" s="122">
        <f>H22/744</f>
        <v>0</v>
      </c>
    </row>
    <row r="72" spans="1:8" ht="22.5">
      <c r="A72" s="20"/>
      <c r="B72" s="89" t="s">
        <v>108</v>
      </c>
      <c r="C72" s="13" t="s">
        <v>116</v>
      </c>
      <c r="D72" s="121">
        <f>SUM(F72:H72)</f>
        <v>2.3289677419354842</v>
      </c>
      <c r="E72" s="35"/>
      <c r="F72" s="126">
        <f>F73</f>
        <v>0</v>
      </c>
      <c r="G72" s="126">
        <f>G73+G74</f>
        <v>1.3545927419354842</v>
      </c>
      <c r="H72" s="124">
        <f>H73+H74+H75</f>
        <v>0.97437500000000021</v>
      </c>
    </row>
    <row r="73" spans="1:8">
      <c r="A73" s="20"/>
      <c r="B73" s="89" t="s">
        <v>136</v>
      </c>
      <c r="C73" s="12" t="s">
        <v>0</v>
      </c>
      <c r="D73" s="121">
        <f>SUM(F73:H73)</f>
        <v>0</v>
      </c>
      <c r="E73" s="35"/>
      <c r="F73" s="122">
        <f>F24/744</f>
        <v>0</v>
      </c>
      <c r="G73" s="122">
        <f>G24/744</f>
        <v>0</v>
      </c>
      <c r="H73" s="122">
        <f>H24/744</f>
        <v>0</v>
      </c>
    </row>
    <row r="74" spans="1:8">
      <c r="A74" s="20"/>
      <c r="B74" s="89" t="s">
        <v>137</v>
      </c>
      <c r="C74" s="12" t="s">
        <v>131</v>
      </c>
      <c r="D74" s="121">
        <f>SUM(G74:H74)</f>
        <v>1.3545927419354842</v>
      </c>
      <c r="E74" s="35"/>
      <c r="F74" s="35"/>
      <c r="G74" s="122">
        <f>G25/744</f>
        <v>1.3545927419354842</v>
      </c>
      <c r="H74" s="122">
        <f>H25/744</f>
        <v>0</v>
      </c>
    </row>
    <row r="75" spans="1:8">
      <c r="A75" s="20"/>
      <c r="B75" s="89" t="s">
        <v>138</v>
      </c>
      <c r="C75" s="12" t="s">
        <v>132</v>
      </c>
      <c r="D75" s="121">
        <f>SUM(H75)</f>
        <v>0.97437500000000021</v>
      </c>
      <c r="E75" s="35"/>
      <c r="F75" s="35"/>
      <c r="G75" s="35"/>
      <c r="H75" s="122">
        <f>H26/744</f>
        <v>0.97437500000000021</v>
      </c>
    </row>
    <row r="76" spans="1:8">
      <c r="A76" s="20"/>
      <c r="B76" s="92"/>
      <c r="C76" s="71"/>
      <c r="D76" s="72"/>
      <c r="E76" s="73"/>
      <c r="F76" s="73"/>
      <c r="G76" s="73"/>
      <c r="H76" s="106"/>
    </row>
    <row r="77" spans="1:8">
      <c r="A77" s="20"/>
      <c r="B77" s="89" t="s">
        <v>139</v>
      </c>
      <c r="C77" s="13" t="s">
        <v>117</v>
      </c>
      <c r="D77" s="121">
        <f>SUM(E77:H77)</f>
        <v>8.1143131720430102</v>
      </c>
      <c r="E77" s="126">
        <f>SUM(E78,E86,E90,E93,E96)</f>
        <v>0</v>
      </c>
      <c r="F77" s="126">
        <f>SUM(F78,F86,F90,F93,F96)</f>
        <v>6.8133118279569889</v>
      </c>
      <c r="G77" s="126">
        <f>SUM(G78,G86,G90,G93,G96)</f>
        <v>0.36295698924731179</v>
      </c>
      <c r="H77" s="124">
        <f>SUM(H78,H86,H90,H93,H96)</f>
        <v>0.93804435483870974</v>
      </c>
    </row>
    <row r="78" spans="1:8">
      <c r="A78" s="20"/>
      <c r="B78" s="89" t="s">
        <v>140</v>
      </c>
      <c r="C78" s="12" t="s">
        <v>179</v>
      </c>
      <c r="D78" s="121">
        <f>SUM(E78:H78)</f>
        <v>2.4135551075268817</v>
      </c>
      <c r="E78" s="121">
        <f>SUM(E79:E85)</f>
        <v>0</v>
      </c>
      <c r="F78" s="121">
        <f>SUM(F79:F85)</f>
        <v>1.1125537634408604</v>
      </c>
      <c r="G78" s="121">
        <f>SUM(G79:G85)</f>
        <v>0.36295698924731179</v>
      </c>
      <c r="H78" s="124">
        <f>SUM(H79:H85)</f>
        <v>0.93804435483870974</v>
      </c>
    </row>
    <row r="79" spans="1:8">
      <c r="A79" s="38"/>
      <c r="B79" s="90" t="s">
        <v>155</v>
      </c>
      <c r="C79" s="40"/>
      <c r="D79" s="40"/>
      <c r="E79" s="40"/>
      <c r="F79" s="40"/>
      <c r="G79" s="40"/>
      <c r="H79" s="104"/>
    </row>
    <row r="80" spans="1:8">
      <c r="A80" s="116" t="s">
        <v>658</v>
      </c>
      <c r="B80" s="111" t="s">
        <v>660</v>
      </c>
      <c r="C80" s="117" t="str">
        <f>IF('[12]46 - передача'!$E$37="", "", '[12]46 - передача'!$E$37)</f>
        <v>ОАО "Кубаньэнергосбыт"</v>
      </c>
      <c r="D80" s="121">
        <f>SUM(E80:H80)</f>
        <v>0.82500672043010759</v>
      </c>
      <c r="E80" s="122">
        <f t="shared" ref="E80:H84" si="1">E31/744</f>
        <v>0</v>
      </c>
      <c r="F80" s="122">
        <f t="shared" si="1"/>
        <v>0</v>
      </c>
      <c r="G80" s="122">
        <f t="shared" si="1"/>
        <v>4.5483870967741938E-3</v>
      </c>
      <c r="H80" s="122">
        <f t="shared" si="1"/>
        <v>0.8204583333333334</v>
      </c>
    </row>
    <row r="81" spans="1:8">
      <c r="A81" s="116" t="s">
        <v>658</v>
      </c>
      <c r="B81" s="111" t="s">
        <v>661</v>
      </c>
      <c r="C81" s="117" t="str">
        <f>IF('[12]46 - передача'!$E$38="", "", '[12]46 - передача'!$E$38)</f>
        <v>ОАО "НЭСК"</v>
      </c>
      <c r="D81" s="121">
        <f>SUM(E81:H81)</f>
        <v>0.24806586021505375</v>
      </c>
      <c r="E81" s="122">
        <f t="shared" si="1"/>
        <v>0</v>
      </c>
      <c r="F81" s="122">
        <f t="shared" si="1"/>
        <v>2.3965053763440859E-2</v>
      </c>
      <c r="G81" s="122">
        <f t="shared" si="1"/>
        <v>0.10651478494623656</v>
      </c>
      <c r="H81" s="122">
        <f t="shared" si="1"/>
        <v>0.11758602150537634</v>
      </c>
    </row>
    <row r="82" spans="1:8">
      <c r="A82" s="116" t="s">
        <v>658</v>
      </c>
      <c r="B82" s="111" t="s">
        <v>662</v>
      </c>
      <c r="C82" s="117" t="str">
        <f>IF('[12]46 - передача'!$E$39="", "", '[12]46 - передача'!$E$39)</f>
        <v>ОАО "Мосэнергосбыт"</v>
      </c>
      <c r="D82" s="121">
        <f>SUM(E82:H82)</f>
        <v>0.42876209677419358</v>
      </c>
      <c r="E82" s="122">
        <f t="shared" si="1"/>
        <v>0</v>
      </c>
      <c r="F82" s="122">
        <f t="shared" si="1"/>
        <v>0.42876209677419358</v>
      </c>
      <c r="G82" s="122">
        <f t="shared" si="1"/>
        <v>0</v>
      </c>
      <c r="H82" s="122">
        <f t="shared" si="1"/>
        <v>0</v>
      </c>
    </row>
    <row r="83" spans="1:8">
      <c r="A83" s="116" t="s">
        <v>658</v>
      </c>
      <c r="B83" s="111" t="s">
        <v>663</v>
      </c>
      <c r="C83" s="117" t="str">
        <f>IF('[12]46 - передача'!$E$40="", "", '[12]46 - передача'!$E$40)</f>
        <v>ЗАО "МАРЭМ+"</v>
      </c>
      <c r="D83" s="121">
        <f>SUM(E83:H83)</f>
        <v>0.65982661290322586</v>
      </c>
      <c r="E83" s="122">
        <f t="shared" si="1"/>
        <v>0</v>
      </c>
      <c r="F83" s="122">
        <f t="shared" si="1"/>
        <v>0.65982661290322586</v>
      </c>
      <c r="G83" s="122">
        <f t="shared" si="1"/>
        <v>0</v>
      </c>
      <c r="H83" s="122">
        <f t="shared" si="1"/>
        <v>0</v>
      </c>
    </row>
    <row r="84" spans="1:8">
      <c r="A84" s="116" t="s">
        <v>658</v>
      </c>
      <c r="B84" s="111" t="s">
        <v>675</v>
      </c>
      <c r="C84" s="117" t="str">
        <f>IF('[12]46 - передача'!$E$41="", "", '[12]46 - передача'!$E$41)</f>
        <v>ООО "МагнитЭнерго"</v>
      </c>
      <c r="D84" s="121">
        <f>SUM(E84:H84)</f>
        <v>0.25189381720430104</v>
      </c>
      <c r="E84" s="122">
        <f t="shared" si="1"/>
        <v>0</v>
      </c>
      <c r="F84" s="122">
        <f t="shared" si="1"/>
        <v>0</v>
      </c>
      <c r="G84" s="122">
        <f t="shared" si="1"/>
        <v>0.25189381720430104</v>
      </c>
      <c r="H84" s="122">
        <f t="shared" si="1"/>
        <v>0</v>
      </c>
    </row>
    <row r="85" spans="1:8">
      <c r="A85" s="38"/>
      <c r="B85" s="91"/>
      <c r="C85" s="135" t="s">
        <v>161</v>
      </c>
      <c r="D85" s="42"/>
      <c r="E85" s="42"/>
      <c r="F85" s="42"/>
      <c r="G85" s="42"/>
      <c r="H85" s="105"/>
    </row>
    <row r="86" spans="1:8">
      <c r="A86" s="20"/>
      <c r="B86" s="89" t="s">
        <v>141</v>
      </c>
      <c r="C86" s="12" t="s">
        <v>118</v>
      </c>
      <c r="D86" s="121">
        <f>SUM(E86:H86)</f>
        <v>5.7007580645161289</v>
      </c>
      <c r="E86" s="121">
        <f>SUM(E87:E89)</f>
        <v>0</v>
      </c>
      <c r="F86" s="121">
        <f>SUM(F87:F89)</f>
        <v>5.7007580645161289</v>
      </c>
      <c r="G86" s="121">
        <f>SUM(G87:G89)</f>
        <v>0</v>
      </c>
      <c r="H86" s="124">
        <f>SUM(H87:H89)</f>
        <v>0</v>
      </c>
    </row>
    <row r="87" spans="1:8">
      <c r="A87" s="38"/>
      <c r="B87" s="90" t="s">
        <v>156</v>
      </c>
      <c r="C87" s="40"/>
      <c r="D87" s="40"/>
      <c r="E87" s="40"/>
      <c r="F87" s="40"/>
      <c r="G87" s="40"/>
      <c r="H87" s="104"/>
    </row>
    <row r="88" spans="1:8">
      <c r="A88" s="116" t="s">
        <v>658</v>
      </c>
      <c r="B88" s="111" t="s">
        <v>664</v>
      </c>
      <c r="C88" s="117" t="str">
        <f>IF('[12]46 - передача'!$E$45="", "", '[12]46 - передача'!$E$45)</f>
        <v>ОАО "НЭСК-электросети"</v>
      </c>
      <c r="D88" s="121">
        <f>SUM(E88:H88)</f>
        <v>5.7007580645161289</v>
      </c>
      <c r="E88" s="122">
        <f>E39/744</f>
        <v>0</v>
      </c>
      <c r="F88" s="122">
        <f>F39/744</f>
        <v>5.7007580645161289</v>
      </c>
      <c r="G88" s="122">
        <f>G39/744</f>
        <v>0</v>
      </c>
      <c r="H88" s="122">
        <f>H39/744</f>
        <v>0</v>
      </c>
    </row>
    <row r="89" spans="1:8">
      <c r="A89" s="38"/>
      <c r="B89" s="91"/>
      <c r="C89" s="135" t="s">
        <v>160</v>
      </c>
      <c r="D89" s="42"/>
      <c r="E89" s="42"/>
      <c r="F89" s="42"/>
      <c r="G89" s="42"/>
      <c r="H89" s="105"/>
    </row>
    <row r="90" spans="1:8">
      <c r="A90" s="20"/>
      <c r="B90" s="89" t="s">
        <v>142</v>
      </c>
      <c r="C90" s="12" t="s">
        <v>119</v>
      </c>
      <c r="D90" s="121">
        <f>SUM(E90:H90)</f>
        <v>0</v>
      </c>
      <c r="E90" s="121">
        <f>SUM(E91:E92)</f>
        <v>0</v>
      </c>
      <c r="F90" s="121">
        <f>SUM(F91:F92)</f>
        <v>0</v>
      </c>
      <c r="G90" s="121">
        <f>SUM(G91:G92)</f>
        <v>0</v>
      </c>
      <c r="H90" s="124">
        <f>SUM(H91:H92)</f>
        <v>0</v>
      </c>
    </row>
    <row r="91" spans="1:8">
      <c r="A91" s="38"/>
      <c r="B91" s="90" t="s">
        <v>157</v>
      </c>
      <c r="C91" s="40"/>
      <c r="D91" s="40"/>
      <c r="E91" s="40"/>
      <c r="F91" s="40"/>
      <c r="G91" s="40"/>
      <c r="H91" s="104"/>
    </row>
    <row r="92" spans="1:8">
      <c r="A92" s="38"/>
      <c r="B92" s="91"/>
      <c r="C92" s="135" t="s">
        <v>159</v>
      </c>
      <c r="D92" s="42"/>
      <c r="E92" s="42"/>
      <c r="F92" s="42"/>
      <c r="G92" s="42"/>
      <c r="H92" s="105"/>
    </row>
    <row r="93" spans="1:8">
      <c r="A93" s="38"/>
      <c r="B93" s="89" t="s">
        <v>143</v>
      </c>
      <c r="C93" s="60" t="s">
        <v>170</v>
      </c>
      <c r="D93" s="126">
        <f>SUM(E93:H93)</f>
        <v>0</v>
      </c>
      <c r="E93" s="126">
        <f>SUM(E94:E95)</f>
        <v>0</v>
      </c>
      <c r="F93" s="126">
        <f>SUM(F94:F95)</f>
        <v>0</v>
      </c>
      <c r="G93" s="126">
        <f>SUM(G94:G95)</f>
        <v>0</v>
      </c>
      <c r="H93" s="124">
        <f>SUM(H94:H95)</f>
        <v>0</v>
      </c>
    </row>
    <row r="94" spans="1:8">
      <c r="A94" s="38"/>
      <c r="B94" s="90" t="s">
        <v>181</v>
      </c>
      <c r="C94" s="40"/>
      <c r="D94" s="40"/>
      <c r="E94" s="40"/>
      <c r="F94" s="40"/>
      <c r="G94" s="40"/>
      <c r="H94" s="104"/>
    </row>
    <row r="95" spans="1:8">
      <c r="A95" s="38"/>
      <c r="B95" s="93"/>
      <c r="C95" s="135" t="s">
        <v>173</v>
      </c>
      <c r="D95" s="62"/>
      <c r="E95" s="62"/>
      <c r="F95" s="62"/>
      <c r="G95" s="62"/>
      <c r="H95" s="107"/>
    </row>
    <row r="96" spans="1:8" ht="33.75">
      <c r="A96" s="20"/>
      <c r="B96" s="89" t="s">
        <v>186</v>
      </c>
      <c r="C96" s="12" t="s">
        <v>188</v>
      </c>
      <c r="D96" s="121">
        <f>SUM(E96:H96)</f>
        <v>0</v>
      </c>
      <c r="E96" s="121">
        <f>SUM(E97:E98)</f>
        <v>0</v>
      </c>
      <c r="F96" s="121">
        <f>SUM(F97:F98)</f>
        <v>0</v>
      </c>
      <c r="G96" s="121">
        <f>SUM(G97:G98)</f>
        <v>0</v>
      </c>
      <c r="H96" s="124">
        <f>SUM(H97:H98)</f>
        <v>0</v>
      </c>
    </row>
    <row r="97" spans="1:8">
      <c r="A97" s="38"/>
      <c r="B97" s="90" t="s">
        <v>187</v>
      </c>
      <c r="C97" s="40"/>
      <c r="D97" s="40"/>
      <c r="E97" s="40"/>
      <c r="F97" s="40"/>
      <c r="G97" s="40"/>
      <c r="H97" s="104"/>
    </row>
    <row r="98" spans="1:8">
      <c r="A98" s="38"/>
      <c r="B98" s="91"/>
      <c r="C98" s="135" t="s">
        <v>160</v>
      </c>
      <c r="D98" s="42"/>
      <c r="E98" s="42"/>
      <c r="F98" s="42"/>
      <c r="G98" s="42"/>
      <c r="H98" s="105"/>
    </row>
    <row r="99" spans="1:8">
      <c r="A99" s="20"/>
      <c r="B99" s="89" t="s">
        <v>144</v>
      </c>
      <c r="C99" s="13" t="s">
        <v>121</v>
      </c>
      <c r="D99" s="121">
        <f>SUM(E99:G99)</f>
        <v>2.3289677419354842</v>
      </c>
      <c r="E99" s="126">
        <f>SUM(E73:H73)</f>
        <v>0</v>
      </c>
      <c r="F99" s="126">
        <f>SUM(E74:H74)</f>
        <v>1.3545927419354842</v>
      </c>
      <c r="G99" s="126">
        <f>SUM(E75:H75)</f>
        <v>0.97437500000000021</v>
      </c>
      <c r="H99" s="108"/>
    </row>
    <row r="100" spans="1:8">
      <c r="A100" s="20"/>
      <c r="B100" s="89" t="s">
        <v>145</v>
      </c>
      <c r="C100" s="13" t="s">
        <v>120</v>
      </c>
      <c r="D100" s="121">
        <f t="shared" ref="D100:D108" si="2">SUM(E100:H100)</f>
        <v>0</v>
      </c>
      <c r="E100" s="122">
        <f>E51/744</f>
        <v>0</v>
      </c>
      <c r="F100" s="122">
        <f>F51/744</f>
        <v>0</v>
      </c>
      <c r="G100" s="122">
        <f>G51/744</f>
        <v>0</v>
      </c>
      <c r="H100" s="122">
        <f>H51/744</f>
        <v>0</v>
      </c>
    </row>
    <row r="101" spans="1:8">
      <c r="A101" s="20"/>
      <c r="B101" s="92"/>
      <c r="C101" s="71"/>
      <c r="D101" s="72"/>
      <c r="E101" s="73"/>
      <c r="F101" s="73"/>
      <c r="G101" s="73"/>
      <c r="H101" s="106"/>
    </row>
    <row r="102" spans="1:8">
      <c r="A102" s="20"/>
      <c r="B102" s="89" t="s">
        <v>146</v>
      </c>
      <c r="C102" s="13" t="s">
        <v>122</v>
      </c>
      <c r="D102" s="121">
        <f>SUM(E102:H102)</f>
        <v>0.11213306451612903</v>
      </c>
      <c r="E102" s="126">
        <f>SUM(E103:E104)</f>
        <v>0</v>
      </c>
      <c r="F102" s="126">
        <f>SUM(F103:F104)</f>
        <v>4.9240591397849462E-2</v>
      </c>
      <c r="G102" s="126">
        <f>SUM(G103:G104)</f>
        <v>2.6561827956989248E-2</v>
      </c>
      <c r="H102" s="124">
        <f>SUM(H103:H104)</f>
        <v>3.6330645161290323E-2</v>
      </c>
    </row>
    <row r="103" spans="1:8">
      <c r="A103" s="20"/>
      <c r="B103" s="89" t="s">
        <v>149</v>
      </c>
      <c r="C103" s="12" t="s">
        <v>123</v>
      </c>
      <c r="D103" s="121">
        <f t="shared" si="2"/>
        <v>0</v>
      </c>
      <c r="E103" s="122">
        <f t="shared" ref="E103:H104" si="3">E54/744</f>
        <v>0</v>
      </c>
      <c r="F103" s="122">
        <f t="shared" si="3"/>
        <v>0</v>
      </c>
      <c r="G103" s="122">
        <f t="shared" si="3"/>
        <v>0</v>
      </c>
      <c r="H103" s="122">
        <f t="shared" si="3"/>
        <v>0</v>
      </c>
    </row>
    <row r="104" spans="1:8">
      <c r="A104" s="20"/>
      <c r="B104" s="89" t="s">
        <v>180</v>
      </c>
      <c r="C104" s="14" t="s">
        <v>124</v>
      </c>
      <c r="D104" s="121">
        <f t="shared" si="2"/>
        <v>0.11213306451612903</v>
      </c>
      <c r="E104" s="122">
        <f t="shared" si="3"/>
        <v>0</v>
      </c>
      <c r="F104" s="122">
        <f t="shared" si="3"/>
        <v>4.9240591397849462E-2</v>
      </c>
      <c r="G104" s="122">
        <f t="shared" si="3"/>
        <v>2.6561827956989248E-2</v>
      </c>
      <c r="H104" s="122">
        <f t="shared" si="3"/>
        <v>3.6330645161290323E-2</v>
      </c>
    </row>
    <row r="105" spans="1:8">
      <c r="A105" s="20"/>
      <c r="B105" s="92"/>
      <c r="C105" s="71"/>
      <c r="D105" s="72"/>
      <c r="E105" s="73"/>
      <c r="F105" s="73"/>
      <c r="G105" s="73"/>
      <c r="H105" s="106"/>
    </row>
    <row r="106" spans="1:8" ht="22.5">
      <c r="A106" s="20"/>
      <c r="B106" s="89" t="s">
        <v>147</v>
      </c>
      <c r="C106" s="13" t="s">
        <v>125</v>
      </c>
      <c r="D106" s="121">
        <f t="shared" si="2"/>
        <v>0</v>
      </c>
      <c r="E106" s="122">
        <f t="shared" ref="E106:H107" si="4">E57/744</f>
        <v>0</v>
      </c>
      <c r="F106" s="122">
        <f t="shared" si="4"/>
        <v>0</v>
      </c>
      <c r="G106" s="122">
        <f t="shared" si="4"/>
        <v>0</v>
      </c>
      <c r="H106" s="122">
        <f t="shared" si="4"/>
        <v>0</v>
      </c>
    </row>
    <row r="107" spans="1:8" ht="22.5">
      <c r="A107" s="20"/>
      <c r="B107" s="89" t="s">
        <v>148</v>
      </c>
      <c r="C107" s="13" t="s">
        <v>126</v>
      </c>
      <c r="D107" s="121">
        <f t="shared" si="2"/>
        <v>0</v>
      </c>
      <c r="E107" s="122">
        <f t="shared" si="4"/>
        <v>0</v>
      </c>
      <c r="F107" s="122">
        <f t="shared" si="4"/>
        <v>0</v>
      </c>
      <c r="G107" s="122">
        <f t="shared" si="4"/>
        <v>0</v>
      </c>
      <c r="H107" s="122">
        <f t="shared" si="4"/>
        <v>0</v>
      </c>
    </row>
    <row r="108" spans="1:8">
      <c r="A108" s="20"/>
      <c r="B108" s="94" t="s">
        <v>150</v>
      </c>
      <c r="C108" s="31" t="s">
        <v>2</v>
      </c>
      <c r="D108" s="128">
        <f t="shared" si="2"/>
        <v>-4.4408920985006262E-16</v>
      </c>
      <c r="E108" s="129">
        <f>E61-E77-E99-E100-E102+E106-E107</f>
        <v>0</v>
      </c>
      <c r="F108" s="129">
        <f>F61+F72-F77-F99-F100-F102+F106-F107</f>
        <v>-5.9674487573602164E-16</v>
      </c>
      <c r="G108" s="129">
        <f>G61+G72-G77-G99-G100-G102+G106-G107</f>
        <v>0</v>
      </c>
      <c r="H108" s="130">
        <f>H61+H72-H77-H100-H102+H106-H107</f>
        <v>1.5265566588595902E-16</v>
      </c>
    </row>
    <row r="109" spans="1:8">
      <c r="A109" s="20"/>
      <c r="B109" s="153" t="s">
        <v>152</v>
      </c>
      <c r="C109" s="154"/>
      <c r="D109" s="154"/>
      <c r="E109" s="154"/>
      <c r="F109" s="154"/>
      <c r="G109" s="154"/>
      <c r="H109" s="155"/>
    </row>
    <row r="110" spans="1:8" ht="22.5">
      <c r="A110" s="20"/>
      <c r="B110" s="88" t="s">
        <v>109</v>
      </c>
      <c r="C110" s="32" t="s">
        <v>129</v>
      </c>
      <c r="D110" s="119">
        <f>SUM(E110:H110)</f>
        <v>10.55</v>
      </c>
      <c r="E110" s="131"/>
      <c r="F110" s="131">
        <v>10.55</v>
      </c>
      <c r="G110" s="131"/>
      <c r="H110" s="131"/>
    </row>
    <row r="111" spans="1:8" ht="22.5">
      <c r="A111" s="20"/>
      <c r="B111" s="94" t="s">
        <v>108</v>
      </c>
      <c r="C111" s="33" t="s">
        <v>130</v>
      </c>
      <c r="D111" s="129">
        <f>SUM(E111:H111)</f>
        <v>18.32</v>
      </c>
      <c r="E111" s="132"/>
      <c r="F111" s="131">
        <v>12.6</v>
      </c>
      <c r="G111" s="131">
        <v>5.72</v>
      </c>
      <c r="H111" s="127"/>
    </row>
    <row r="112" spans="1:8">
      <c r="A112" s="20"/>
      <c r="B112" s="143" t="s">
        <v>168</v>
      </c>
      <c r="C112" s="144"/>
      <c r="D112" s="144"/>
      <c r="E112" s="144"/>
      <c r="F112" s="144"/>
      <c r="G112" s="144"/>
      <c r="H112" s="145"/>
    </row>
    <row r="113" spans="1:8">
      <c r="A113" s="20"/>
      <c r="B113" s="88" t="s">
        <v>109</v>
      </c>
      <c r="C113" s="32" t="s">
        <v>15</v>
      </c>
      <c r="D113" s="119">
        <f>SUM(E113:H113)</f>
        <v>3000.0402708500005</v>
      </c>
      <c r="E113" s="133">
        <f>SUM(E114,E117,E121)</f>
        <v>0</v>
      </c>
      <c r="F113" s="133">
        <f>SUM(F114,F117,F121)</f>
        <v>2840.1841541000003</v>
      </c>
      <c r="G113" s="133">
        <f>SUM(G114,G117,G121)</f>
        <v>44.597105999999989</v>
      </c>
      <c r="H113" s="134">
        <f>SUM(H114,H117,H121)</f>
        <v>115.25901075000002</v>
      </c>
    </row>
    <row r="114" spans="1:8">
      <c r="A114" s="38"/>
      <c r="B114" s="89" t="s">
        <v>133</v>
      </c>
      <c r="C114" s="60" t="s">
        <v>169</v>
      </c>
      <c r="D114" s="126">
        <f>SUM(E114:H114)</f>
        <v>0</v>
      </c>
      <c r="E114" s="126">
        <f>SUM(E115:E116)</f>
        <v>0</v>
      </c>
      <c r="F114" s="126">
        <f>SUM(F115:F116)</f>
        <v>0</v>
      </c>
      <c r="G114" s="126">
        <f>SUM(G115:G116)</f>
        <v>0</v>
      </c>
      <c r="H114" s="124">
        <f>SUM(H115:H116)</f>
        <v>0</v>
      </c>
    </row>
    <row r="115" spans="1:8">
      <c r="A115" s="38"/>
      <c r="B115" s="90" t="s">
        <v>174</v>
      </c>
      <c r="C115" s="40"/>
      <c r="D115" s="40"/>
      <c r="E115" s="40"/>
      <c r="F115" s="40"/>
      <c r="G115" s="40"/>
      <c r="H115" s="104"/>
    </row>
    <row r="116" spans="1:8">
      <c r="A116" s="38"/>
      <c r="B116" s="91"/>
      <c r="C116" s="36" t="s">
        <v>161</v>
      </c>
      <c r="D116" s="42"/>
      <c r="E116" s="42"/>
      <c r="F116" s="42"/>
      <c r="G116" s="42"/>
      <c r="H116" s="105"/>
    </row>
    <row r="117" spans="1:8">
      <c r="A117" s="20"/>
      <c r="B117" s="89" t="s">
        <v>134</v>
      </c>
      <c r="C117" s="60" t="s">
        <v>176</v>
      </c>
      <c r="D117" s="126">
        <f>SUM(E117:H117)</f>
        <v>3000.0402708500005</v>
      </c>
      <c r="E117" s="126">
        <f>SUM(E118:E120)</f>
        <v>0</v>
      </c>
      <c r="F117" s="126">
        <f>SUM(F118:F120)</f>
        <v>2840.1841541000003</v>
      </c>
      <c r="G117" s="126">
        <f>SUM(G118:G120)</f>
        <v>44.597105999999989</v>
      </c>
      <c r="H117" s="124">
        <f>SUM(H118:H120)</f>
        <v>115.25901075000002</v>
      </c>
    </row>
    <row r="118" spans="1:8">
      <c r="A118" s="38"/>
      <c r="B118" s="90" t="s">
        <v>153</v>
      </c>
      <c r="C118" s="40"/>
      <c r="D118" s="40"/>
      <c r="E118" s="40"/>
      <c r="F118" s="40"/>
      <c r="G118" s="40"/>
      <c r="H118" s="104"/>
    </row>
    <row r="119" spans="1:8">
      <c r="A119" s="115" t="s">
        <v>658</v>
      </c>
      <c r="B119" s="111" t="s">
        <v>665</v>
      </c>
      <c r="C119" s="43" t="s">
        <v>433</v>
      </c>
      <c r="D119" s="121">
        <f>SUM(E119:H119)</f>
        <v>3000.0402708500005</v>
      </c>
      <c r="E119" s="122"/>
      <c r="F119" s="122">
        <f>F110*189859.87/1000+F28*165.15/1000</f>
        <v>2840.1841541000003</v>
      </c>
      <c r="G119" s="122">
        <f>G28*165.15/1000</f>
        <v>44.597105999999989</v>
      </c>
      <c r="H119" s="122">
        <f>H28*165.15/1000</f>
        <v>115.25901075000002</v>
      </c>
    </row>
    <row r="120" spans="1:8">
      <c r="A120" s="38"/>
      <c r="B120" s="95"/>
      <c r="C120" s="36" t="s">
        <v>160</v>
      </c>
      <c r="D120" s="61"/>
      <c r="E120" s="61"/>
      <c r="F120" s="61"/>
      <c r="G120" s="61"/>
      <c r="H120" s="109"/>
    </row>
    <row r="121" spans="1:8">
      <c r="A121" s="38"/>
      <c r="B121" s="89" t="s">
        <v>135</v>
      </c>
      <c r="C121" s="60" t="s">
        <v>170</v>
      </c>
      <c r="D121" s="126">
        <f>SUM(E121:H121)</f>
        <v>0</v>
      </c>
      <c r="E121" s="126">
        <f>SUM(E122:E123)</f>
        <v>0</v>
      </c>
      <c r="F121" s="126">
        <f>SUM(F122:F123)</f>
        <v>0</v>
      </c>
      <c r="G121" s="126">
        <f>SUM(G122:G123)</f>
        <v>0</v>
      </c>
      <c r="H121" s="124">
        <f>SUM(H122:H123)</f>
        <v>0</v>
      </c>
    </row>
    <row r="122" spans="1:8">
      <c r="A122" s="38"/>
      <c r="B122" s="90" t="s">
        <v>154</v>
      </c>
      <c r="C122" s="40"/>
      <c r="D122" s="40"/>
      <c r="E122" s="40"/>
      <c r="F122" s="40"/>
      <c r="G122" s="40"/>
      <c r="H122" s="104"/>
    </row>
    <row r="123" spans="1:8">
      <c r="A123" s="38"/>
      <c r="B123" s="93"/>
      <c r="C123" s="84" t="s">
        <v>173</v>
      </c>
      <c r="D123" s="62"/>
      <c r="E123" s="62"/>
      <c r="F123" s="62"/>
      <c r="G123" s="62"/>
      <c r="H123" s="107"/>
    </row>
    <row r="124" spans="1:8">
      <c r="A124" s="38"/>
      <c r="B124" s="143" t="s">
        <v>171</v>
      </c>
      <c r="C124" s="144"/>
      <c r="D124" s="144"/>
      <c r="E124" s="144"/>
      <c r="F124" s="144"/>
      <c r="G124" s="144"/>
      <c r="H124" s="145"/>
    </row>
    <row r="125" spans="1:8">
      <c r="A125" s="38"/>
      <c r="B125" s="88" t="s">
        <v>109</v>
      </c>
      <c r="C125" s="85" t="s">
        <v>110</v>
      </c>
      <c r="D125" s="119">
        <f>SUM(E125:H125)</f>
        <v>0</v>
      </c>
      <c r="E125" s="118">
        <f>SUM(E126:E127)</f>
        <v>0</v>
      </c>
      <c r="F125" s="118">
        <f>SUM(F126:F127)</f>
        <v>0</v>
      </c>
      <c r="G125" s="118">
        <f>SUM(G126:G127)</f>
        <v>0</v>
      </c>
      <c r="H125" s="120">
        <f>SUM(H126:H127)</f>
        <v>0</v>
      </c>
    </row>
    <row r="126" spans="1:8">
      <c r="A126" s="38"/>
      <c r="B126" s="90" t="s">
        <v>158</v>
      </c>
      <c r="C126" s="40"/>
      <c r="D126" s="40"/>
      <c r="E126" s="40"/>
      <c r="F126" s="40"/>
      <c r="G126" s="40"/>
      <c r="H126" s="104"/>
    </row>
    <row r="127" spans="1:8">
      <c r="A127" s="38"/>
      <c r="B127" s="93"/>
      <c r="C127" s="84" t="s">
        <v>178</v>
      </c>
      <c r="D127" s="62"/>
      <c r="E127" s="62"/>
      <c r="F127" s="62"/>
      <c r="G127" s="62"/>
      <c r="H127" s="107"/>
    </row>
    <row r="128" spans="1:8">
      <c r="A128" s="38"/>
      <c r="B128" s="143" t="s">
        <v>172</v>
      </c>
      <c r="C128" s="144"/>
      <c r="D128" s="144"/>
      <c r="E128" s="144"/>
      <c r="F128" s="144"/>
      <c r="G128" s="144"/>
      <c r="H128" s="145"/>
    </row>
    <row r="129" spans="1:8" ht="22.5">
      <c r="A129" s="38"/>
      <c r="B129" s="88" t="s">
        <v>109</v>
      </c>
      <c r="C129" s="85" t="s">
        <v>151</v>
      </c>
      <c r="D129" s="119">
        <f>SUM(E129:H129)</f>
        <v>3079.92</v>
      </c>
      <c r="E129" s="118">
        <f>SUM(E130,E133,E137)</f>
        <v>0</v>
      </c>
      <c r="F129" s="118">
        <f>SUM(F130,F133,F137)</f>
        <v>3079.92</v>
      </c>
      <c r="G129" s="118">
        <f>SUM(G130,G133,G137)</f>
        <v>0</v>
      </c>
      <c r="H129" s="120">
        <f>SUM(H130,H133,H137)</f>
        <v>0</v>
      </c>
    </row>
    <row r="130" spans="1:8">
      <c r="A130" s="38"/>
      <c r="B130" s="89" t="s">
        <v>133</v>
      </c>
      <c r="C130" s="60" t="s">
        <v>169</v>
      </c>
      <c r="D130" s="126">
        <f>SUM(E130:H130)</f>
        <v>0</v>
      </c>
      <c r="E130" s="126">
        <f>SUM(E131:E132)</f>
        <v>0</v>
      </c>
      <c r="F130" s="126">
        <f>SUM(F131:F132)</f>
        <v>0</v>
      </c>
      <c r="G130" s="126">
        <f>SUM(G131:G132)</f>
        <v>0</v>
      </c>
      <c r="H130" s="124">
        <f>SUM(H131:H132)</f>
        <v>0</v>
      </c>
    </row>
    <row r="131" spans="1:8">
      <c r="A131" s="38"/>
      <c r="B131" s="90" t="s">
        <v>174</v>
      </c>
      <c r="C131" s="40"/>
      <c r="D131" s="40"/>
      <c r="E131" s="40"/>
      <c r="F131" s="40"/>
      <c r="G131" s="40"/>
      <c r="H131" s="104"/>
    </row>
    <row r="132" spans="1:8">
      <c r="A132" s="38"/>
      <c r="B132" s="91"/>
      <c r="C132" s="135" t="s">
        <v>161</v>
      </c>
      <c r="D132" s="42"/>
      <c r="E132" s="42"/>
      <c r="F132" s="42"/>
      <c r="G132" s="42"/>
      <c r="H132" s="105"/>
    </row>
    <row r="133" spans="1:8">
      <c r="A133" s="38"/>
      <c r="B133" s="89" t="s">
        <v>134</v>
      </c>
      <c r="C133" s="60" t="s">
        <v>176</v>
      </c>
      <c r="D133" s="126">
        <f>SUM(E133:H133)</f>
        <v>3079.92</v>
      </c>
      <c r="E133" s="126">
        <f>SUM(E134:E136)</f>
        <v>0</v>
      </c>
      <c r="F133" s="126">
        <f>SUM(F134:F136)</f>
        <v>3079.92</v>
      </c>
      <c r="G133" s="126">
        <f>SUM(G134:G136)</f>
        <v>0</v>
      </c>
      <c r="H133" s="124">
        <f>SUM(H134:H136)</f>
        <v>0</v>
      </c>
    </row>
    <row r="134" spans="1:8">
      <c r="A134" s="38"/>
      <c r="B134" s="90" t="s">
        <v>153</v>
      </c>
      <c r="C134" s="40"/>
      <c r="D134" s="40"/>
      <c r="E134" s="40"/>
      <c r="F134" s="40"/>
      <c r="G134" s="40"/>
      <c r="H134" s="104"/>
    </row>
    <row r="135" spans="1:8">
      <c r="A135" s="116" t="s">
        <v>658</v>
      </c>
      <c r="B135" s="111" t="s">
        <v>665</v>
      </c>
      <c r="C135" s="117" t="str">
        <f>IF('[12]46 - передача'!$E$125="", "", '[12]46 - передача'!$E$125)</f>
        <v>ОАО "Кубаньэнерго"</v>
      </c>
      <c r="D135" s="121">
        <f>SUM(E135:H135)</f>
        <v>3079.92</v>
      </c>
      <c r="E135" s="122"/>
      <c r="F135" s="122">
        <v>3079.92</v>
      </c>
      <c r="G135" s="122"/>
      <c r="H135" s="125"/>
    </row>
    <row r="136" spans="1:8">
      <c r="A136" s="38"/>
      <c r="B136" s="95"/>
      <c r="C136" s="135" t="s">
        <v>160</v>
      </c>
      <c r="D136" s="61"/>
      <c r="E136" s="61"/>
      <c r="F136" s="61"/>
      <c r="G136" s="61"/>
      <c r="H136" s="109"/>
    </row>
    <row r="137" spans="1:8">
      <c r="A137" s="38"/>
      <c r="B137" s="89" t="s">
        <v>135</v>
      </c>
      <c r="C137" s="60" t="s">
        <v>170</v>
      </c>
      <c r="D137" s="126">
        <f>SUM(E137:H137)</f>
        <v>0</v>
      </c>
      <c r="E137" s="126">
        <f>SUM(E138:E139)</f>
        <v>0</v>
      </c>
      <c r="F137" s="126">
        <f>SUM(F138:F139)</f>
        <v>0</v>
      </c>
      <c r="G137" s="126">
        <f>SUM(G138:G139)</f>
        <v>0</v>
      </c>
      <c r="H137" s="124">
        <f>SUM(H138:H139)</f>
        <v>0</v>
      </c>
    </row>
    <row r="138" spans="1:8">
      <c r="A138" s="38"/>
      <c r="B138" s="90" t="s">
        <v>154</v>
      </c>
      <c r="C138" s="40"/>
      <c r="D138" s="40"/>
      <c r="E138" s="40"/>
      <c r="F138" s="40"/>
      <c r="G138" s="40"/>
      <c r="H138" s="104"/>
    </row>
    <row r="139" spans="1:8">
      <c r="A139" s="38"/>
      <c r="B139" s="93"/>
      <c r="C139" s="135" t="s">
        <v>173</v>
      </c>
      <c r="D139" s="62"/>
      <c r="E139" s="62"/>
      <c r="F139" s="62"/>
      <c r="G139" s="62"/>
      <c r="H139" s="107"/>
    </row>
    <row r="140" spans="1:8">
      <c r="A140" s="20"/>
      <c r="B140" s="92"/>
      <c r="C140" s="71"/>
      <c r="D140" s="72"/>
      <c r="E140" s="73"/>
      <c r="F140" s="73"/>
      <c r="G140" s="73"/>
      <c r="H140" s="106"/>
    </row>
    <row r="141" spans="1:8" ht="22.5">
      <c r="A141" s="38"/>
      <c r="B141" s="89" t="s">
        <v>108</v>
      </c>
      <c r="C141" s="34" t="s">
        <v>166</v>
      </c>
      <c r="D141" s="126">
        <f>SUM(E141:H141)</f>
        <v>0</v>
      </c>
      <c r="E141" s="126">
        <f>SUM(E142:E143)</f>
        <v>0</v>
      </c>
      <c r="F141" s="126">
        <f>SUM(F142:F143)</f>
        <v>0</v>
      </c>
      <c r="G141" s="126">
        <f>SUM(G142:G143)</f>
        <v>0</v>
      </c>
      <c r="H141" s="124">
        <f>SUM(H142:H143)</f>
        <v>0</v>
      </c>
    </row>
    <row r="142" spans="1:8">
      <c r="A142" s="38"/>
      <c r="B142" s="90" t="s">
        <v>165</v>
      </c>
      <c r="C142" s="40"/>
      <c r="D142" s="40"/>
      <c r="E142" s="40"/>
      <c r="F142" s="40"/>
      <c r="G142" s="40"/>
      <c r="H142" s="104"/>
    </row>
    <row r="143" spans="1:8" ht="13.5" thickBot="1">
      <c r="A143" s="38"/>
      <c r="B143" s="99"/>
      <c r="C143" s="136" t="s">
        <v>178</v>
      </c>
      <c r="D143" s="100"/>
      <c r="E143" s="100"/>
      <c r="F143" s="100"/>
      <c r="G143" s="100"/>
      <c r="H143" s="110"/>
    </row>
  </sheetData>
  <mergeCells count="8">
    <mergeCell ref="B124:H124"/>
    <mergeCell ref="B128:H128"/>
    <mergeCell ref="B3:H3"/>
    <mergeCell ref="E5:F6"/>
    <mergeCell ref="B11:H11"/>
    <mergeCell ref="B60:H60"/>
    <mergeCell ref="B109:H109"/>
    <mergeCell ref="B112:H112"/>
  </mergeCells>
  <dataValidations count="6">
    <dataValidation type="list" allowBlank="1" showInputMessage="1" showErrorMessage="1" errorTitle="Внимание" error="Выберите значение из предложенного списка!" sqref="C31:C35">
      <formula1>sbwt_name</formula1>
    </dataValidation>
    <dataValidation type="list" allowBlank="1" showInputMessage="1" showErrorMessage="1" errorTitle="Внимание" error="Выберите значение из списка!" sqref="C6">
      <formula1>"0,1,2,3,4,5,6,7,8,9,10"</formula1>
    </dataValidation>
    <dataValidation type="list" allowBlank="1" showInputMessage="1" showErrorMessage="1" errorTitle="Внимание" error="Выберите значение из предложенного списка!" sqref="C20">
      <formula1>post_without_enes_name</formula1>
    </dataValidation>
    <dataValidation type="list" allowBlank="1" showInputMessage="1" showErrorMessage="1" errorTitle="Внимание" error="Выберите значение из предложенного списка!" sqref="C119 C16 C39">
      <formula1>tso_name</formula1>
    </dataValidation>
    <dataValidation type="decimal" allowBlank="1" showInputMessage="1" showErrorMessage="1" sqref="E140:G140 E105:G105 E101:G101 G26:G27 F25:F27 E23:E27 E76:G76 E52:G52 E56:G5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H140 E119:H119 E110:H111 H101 E100:H100 E103:H104 E106:H107 H105 E135:H135 E88:H88 E13:H13 E22:H22 F24:H24 H26:H27 G25:H25 E20:H20 E16:H16 E71:H71 E31:H35 H76 E72 E73:H75 H52 H56 E62:H62 E51:H51 E54:H55 E57:H58 E69:H69 E65:H65 E39:H39 E80:H84">
      <formula1>-9.99999999999999E+23</formula1>
      <formula2>9.99999999999999E+23</formula2>
    </dataValidation>
  </dataValidations>
  <hyperlinks>
    <hyperlink ref="C17" location="'46 - передача'!A1" tooltip="Добавить сетевую компанию" display="Добавить сетевую компанию"/>
    <hyperlink ref="C21" location="'46 - передача'!A1" tooltip="Добавить генерирующую компанию" display="Добавить генерирующую компанию"/>
    <hyperlink ref="C40" location="'46 - передача'!A1" tooltip="Добавить сетевую компанию" display="Добавить сетевую компанию"/>
    <hyperlink ref="C43" location="'46 - передача'!A1" tooltip="Добавить генерирующую компанию" display="Добавить генерирующую компанию"/>
    <hyperlink ref="C116" location="'46 - передача'!A1" tooltip="Добавить сбытовую компанию" display="Добавить сбытовую компанию"/>
    <hyperlink ref="C120" location="'46 - передача'!A1" tooltip="Добавить сетевую компанию" display="Добавить сетевую компанию"/>
    <hyperlink ref="C123" location="'46 - передача'!A1" tooltip="Добавить другую организацию" display="Добавить другую организацию"/>
    <hyperlink ref="C127" location="'46 - передача'!A1" tooltip="Добавить сетевую компанию (передача)" display="Добавить сетевую компанию (передача)"/>
    <hyperlink ref="C36" location="'46 - передача'!A1" tooltip="Добавить сбытовую компанию" display="Добавить сбытовую компанию"/>
    <hyperlink ref="C46" location="'46 - передача'!A1" tooltip="Добавить другую организацию" display="Добавить другую организацию"/>
    <hyperlink ref="C49" location="'46 - передача'!A1" tooltip="Добавить сетевую компанию" display="Добавить сетевую компанию"/>
    <hyperlink ref="A20" location="'46 - передача'!$A$1" tooltip="Удалить" display="Удалить"/>
    <hyperlink ref="A31" location="'46 - передача'!$A$1" tooltip="Удалить" display="Удалить"/>
    <hyperlink ref="A32" location="'46 - передача'!$A$1" tooltip="Удалить" display="Удалить"/>
    <hyperlink ref="A33" location="'46 - передача'!$A$1" tooltip="Удалить" display="Удалить"/>
    <hyperlink ref="A34" location="'46 - передача'!$A$1" tooltip="Удалить" display="Удалить"/>
    <hyperlink ref="A39" location="'46 - передача'!$A$1" tooltip="Удалить" display="Удалить"/>
    <hyperlink ref="A16" location="'46 - передача'!$A$1" tooltip="Удалить" display="Удалить"/>
    <hyperlink ref="A119" location="'46 - передача'!$A$1" tooltip="Удалить" display="Удалить"/>
    <hyperlink ref="A35" location="'46 - передача'!$A$1" tooltip="Удалить" display="Удалить"/>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Лист19" enableFormatConditionsCalculation="0">
    <tabColor indexed="47"/>
  </sheetPr>
  <dimension ref="A1:G84"/>
  <sheetViews>
    <sheetView workbookViewId="0"/>
  </sheetViews>
  <sheetFormatPr defaultRowHeight="11.25"/>
  <cols>
    <col min="1" max="1" width="35.7109375" style="1" customWidth="1"/>
    <col min="2" max="2" width="9.140625" style="2"/>
    <col min="3" max="3" width="8.28515625" style="1" customWidth="1"/>
    <col min="4" max="4" width="15.140625" style="1" customWidth="1"/>
    <col min="5" max="5" width="9.140625" style="5"/>
    <col min="6" max="6" width="9.140625" style="1"/>
    <col min="7" max="7" width="54.5703125" style="1" customWidth="1"/>
    <col min="8" max="8" width="9.140625" style="1"/>
    <col min="9" max="9" width="12.5703125" style="1" customWidth="1"/>
    <col min="10" max="10" width="30.7109375" style="1" customWidth="1"/>
    <col min="11" max="16384" width="9.140625" style="1"/>
  </cols>
  <sheetData>
    <row r="1" spans="1:7">
      <c r="A1" s="6" t="s">
        <v>22</v>
      </c>
      <c r="C1" s="68" t="s">
        <v>107</v>
      </c>
      <c r="D1" s="69" t="s">
        <v>106</v>
      </c>
      <c r="E1" s="69" t="s">
        <v>105</v>
      </c>
      <c r="G1" s="70" t="s">
        <v>19</v>
      </c>
    </row>
    <row r="2" spans="1:7">
      <c r="A2" s="6" t="s">
        <v>23</v>
      </c>
      <c r="C2" s="8">
        <v>2008</v>
      </c>
      <c r="D2" s="9" t="s">
        <v>3</v>
      </c>
      <c r="E2" s="4" t="s">
        <v>103</v>
      </c>
      <c r="G2" s="7" t="e">
        <f>reg_name</f>
        <v>#REF!</v>
      </c>
    </row>
    <row r="3" spans="1:7">
      <c r="A3" s="6" t="s">
        <v>24</v>
      </c>
      <c r="C3" s="8">
        <v>2009</v>
      </c>
      <c r="D3" s="9" t="s">
        <v>4</v>
      </c>
      <c r="E3" s="4" t="s">
        <v>104</v>
      </c>
    </row>
    <row r="4" spans="1:7">
      <c r="A4" s="6" t="s">
        <v>25</v>
      </c>
      <c r="C4" s="8">
        <v>2010</v>
      </c>
      <c r="D4" s="9" t="s">
        <v>5</v>
      </c>
    </row>
    <row r="5" spans="1:7">
      <c r="A5" s="6" t="s">
        <v>26</v>
      </c>
      <c r="C5" s="8">
        <v>2011</v>
      </c>
      <c r="D5" s="9" t="s">
        <v>6</v>
      </c>
    </row>
    <row r="6" spans="1:7">
      <c r="A6" s="6" t="s">
        <v>27</v>
      </c>
      <c r="C6" s="8">
        <v>2012</v>
      </c>
      <c r="D6" s="9" t="s">
        <v>7</v>
      </c>
    </row>
    <row r="7" spans="1:7">
      <c r="A7" s="6" t="s">
        <v>28</v>
      </c>
      <c r="C7" s="8">
        <v>2013</v>
      </c>
      <c r="D7" s="9" t="s">
        <v>8</v>
      </c>
    </row>
    <row r="8" spans="1:7">
      <c r="A8" s="6" t="s">
        <v>29</v>
      </c>
      <c r="C8" s="8">
        <v>2014</v>
      </c>
      <c r="D8" s="9" t="s">
        <v>9</v>
      </c>
    </row>
    <row r="9" spans="1:7">
      <c r="A9" s="6" t="s">
        <v>30</v>
      </c>
      <c r="C9" s="8">
        <v>2015</v>
      </c>
      <c r="D9" s="9" t="s">
        <v>10</v>
      </c>
    </row>
    <row r="10" spans="1:7">
      <c r="A10" s="6" t="s">
        <v>31</v>
      </c>
      <c r="C10" s="8">
        <v>2016</v>
      </c>
      <c r="D10" s="9" t="s">
        <v>11</v>
      </c>
    </row>
    <row r="11" spans="1:7">
      <c r="A11" s="6" t="s">
        <v>32</v>
      </c>
      <c r="C11" s="8">
        <v>2017</v>
      </c>
      <c r="D11" s="9" t="s">
        <v>12</v>
      </c>
    </row>
    <row r="12" spans="1:7">
      <c r="A12" s="6" t="s">
        <v>33</v>
      </c>
      <c r="C12" s="8">
        <v>2018</v>
      </c>
      <c r="D12" s="9" t="s">
        <v>13</v>
      </c>
    </row>
    <row r="13" spans="1:7">
      <c r="A13" s="6" t="s">
        <v>20</v>
      </c>
      <c r="C13" s="8">
        <v>2019</v>
      </c>
      <c r="D13" s="9" t="s">
        <v>14</v>
      </c>
    </row>
    <row r="14" spans="1:7">
      <c r="A14" s="6" t="s">
        <v>34</v>
      </c>
      <c r="C14" s="3"/>
      <c r="D14" s="9" t="s">
        <v>16</v>
      </c>
    </row>
    <row r="15" spans="1:7">
      <c r="A15" s="6" t="s">
        <v>35</v>
      </c>
      <c r="C15" s="3"/>
    </row>
    <row r="16" spans="1:7">
      <c r="A16" s="6" t="s">
        <v>36</v>
      </c>
      <c r="C16" s="3"/>
    </row>
    <row r="17" spans="1:7">
      <c r="A17" s="6" t="s">
        <v>37</v>
      </c>
      <c r="E17" s="1"/>
    </row>
    <row r="18" spans="1:7">
      <c r="A18" s="6" t="s">
        <v>38</v>
      </c>
      <c r="E18" s="1"/>
    </row>
    <row r="19" spans="1:7">
      <c r="A19" s="6" t="s">
        <v>39</v>
      </c>
      <c r="E19" s="1"/>
    </row>
    <row r="20" spans="1:7">
      <c r="A20" s="6" t="s">
        <v>40</v>
      </c>
      <c r="E20" s="1"/>
      <c r="G20" s="76" t="s">
        <v>192</v>
      </c>
    </row>
    <row r="21" spans="1:7" ht="12.75">
      <c r="A21" s="6" t="s">
        <v>41</v>
      </c>
      <c r="E21" s="1"/>
      <c r="G21" s="77" t="s">
        <v>193</v>
      </c>
    </row>
    <row r="22" spans="1:7" ht="12.75">
      <c r="A22" s="6" t="s">
        <v>42</v>
      </c>
      <c r="E22" s="1"/>
      <c r="G22" s="77" t="s">
        <v>194</v>
      </c>
    </row>
    <row r="23" spans="1:7" ht="12.75">
      <c r="A23" s="6" t="s">
        <v>43</v>
      </c>
      <c r="E23" s="1"/>
      <c r="G23" s="77" t="s">
        <v>195</v>
      </c>
    </row>
    <row r="24" spans="1:7" ht="12.75" customHeight="1">
      <c r="A24" s="6" t="s">
        <v>44</v>
      </c>
      <c r="B24" s="1"/>
      <c r="E24" s="1"/>
      <c r="G24" s="77" t="s">
        <v>196</v>
      </c>
    </row>
    <row r="25" spans="1:7" ht="12.75">
      <c r="A25" s="6" t="s">
        <v>45</v>
      </c>
      <c r="E25" s="1"/>
      <c r="G25" s="77" t="s">
        <v>197</v>
      </c>
    </row>
    <row r="26" spans="1:7">
      <c r="A26" s="6" t="s">
        <v>46</v>
      </c>
      <c r="E26" s="1"/>
    </row>
    <row r="27" spans="1:7">
      <c r="A27" s="6" t="s">
        <v>47</v>
      </c>
      <c r="E27" s="1"/>
    </row>
    <row r="28" spans="1:7">
      <c r="A28" s="6" t="s">
        <v>48</v>
      </c>
      <c r="E28" s="1"/>
    </row>
    <row r="29" spans="1:7">
      <c r="A29" s="6" t="s">
        <v>49</v>
      </c>
      <c r="E29" s="1"/>
    </row>
    <row r="30" spans="1:7">
      <c r="A30" s="6" t="s">
        <v>50</v>
      </c>
      <c r="E30" s="1"/>
    </row>
    <row r="31" spans="1:7">
      <c r="A31" s="6" t="s">
        <v>51</v>
      </c>
      <c r="E31" s="1"/>
    </row>
    <row r="32" spans="1:7">
      <c r="A32" s="6" t="s">
        <v>52</v>
      </c>
      <c r="E32" s="1"/>
    </row>
    <row r="33" spans="1:5">
      <c r="A33" s="6" t="s">
        <v>53</v>
      </c>
      <c r="E33" s="1"/>
    </row>
    <row r="34" spans="1:5">
      <c r="A34" s="6" t="s">
        <v>54</v>
      </c>
      <c r="E34" s="1"/>
    </row>
    <row r="35" spans="1:5">
      <c r="A35" s="6" t="s">
        <v>55</v>
      </c>
      <c r="E35" s="1"/>
    </row>
    <row r="36" spans="1:5">
      <c r="A36" s="6" t="s">
        <v>56</v>
      </c>
      <c r="E36" s="1"/>
    </row>
    <row r="37" spans="1:5">
      <c r="A37" s="6" t="s">
        <v>57</v>
      </c>
      <c r="E37" s="1"/>
    </row>
    <row r="38" spans="1:5">
      <c r="A38" s="6" t="s">
        <v>58</v>
      </c>
      <c r="E38" s="1"/>
    </row>
    <row r="39" spans="1:5">
      <c r="A39" s="6" t="s">
        <v>59</v>
      </c>
      <c r="E39" s="1"/>
    </row>
    <row r="40" spans="1:5">
      <c r="A40" s="6" t="s">
        <v>60</v>
      </c>
      <c r="E40" s="1"/>
    </row>
    <row r="41" spans="1:5">
      <c r="A41" s="6" t="s">
        <v>61</v>
      </c>
      <c r="E41" s="1"/>
    </row>
    <row r="42" spans="1:5">
      <c r="A42" s="6" t="s">
        <v>62</v>
      </c>
      <c r="E42" s="1"/>
    </row>
    <row r="43" spans="1:5">
      <c r="A43" s="6" t="s">
        <v>63</v>
      </c>
    </row>
    <row r="44" spans="1:5">
      <c r="A44" s="6" t="s">
        <v>64</v>
      </c>
    </row>
    <row r="45" spans="1:5">
      <c r="A45" s="6" t="s">
        <v>65</v>
      </c>
    </row>
    <row r="46" spans="1:5">
      <c r="A46" s="6" t="s">
        <v>66</v>
      </c>
    </row>
    <row r="47" spans="1:5">
      <c r="A47" s="6" t="s">
        <v>67</v>
      </c>
    </row>
    <row r="48" spans="1:5">
      <c r="A48" s="6" t="s">
        <v>68</v>
      </c>
    </row>
    <row r="49" spans="1:1">
      <c r="A49" s="6" t="s">
        <v>69</v>
      </c>
    </row>
    <row r="50" spans="1:1">
      <c r="A50" s="6" t="s">
        <v>70</v>
      </c>
    </row>
    <row r="51" spans="1:1">
      <c r="A51" s="6" t="s">
        <v>71</v>
      </c>
    </row>
    <row r="52" spans="1:1">
      <c r="A52" s="6" t="s">
        <v>72</v>
      </c>
    </row>
    <row r="53" spans="1:1">
      <c r="A53" s="6" t="s">
        <v>73</v>
      </c>
    </row>
    <row r="54" spans="1:1">
      <c r="A54" s="6" t="s">
        <v>74</v>
      </c>
    </row>
    <row r="55" spans="1:1">
      <c r="A55" s="6" t="s">
        <v>75</v>
      </c>
    </row>
    <row r="56" spans="1:1">
      <c r="A56" s="6" t="s">
        <v>76</v>
      </c>
    </row>
    <row r="57" spans="1:1">
      <c r="A57" s="6" t="s">
        <v>77</v>
      </c>
    </row>
    <row r="58" spans="1:1">
      <c r="A58" s="6" t="s">
        <v>78</v>
      </c>
    </row>
    <row r="59" spans="1:1">
      <c r="A59" s="6" t="s">
        <v>18</v>
      </c>
    </row>
    <row r="60" spans="1:1">
      <c r="A60" s="6" t="s">
        <v>79</v>
      </c>
    </row>
    <row r="61" spans="1:1">
      <c r="A61" s="6" t="s">
        <v>80</v>
      </c>
    </row>
    <row r="62" spans="1:1">
      <c r="A62" s="6" t="s">
        <v>81</v>
      </c>
    </row>
    <row r="63" spans="1:1">
      <c r="A63" s="6" t="s">
        <v>82</v>
      </c>
    </row>
    <row r="64" spans="1:1">
      <c r="A64" s="6" t="s">
        <v>83</v>
      </c>
    </row>
    <row r="65" spans="1:1">
      <c r="A65" s="6" t="s">
        <v>84</v>
      </c>
    </row>
    <row r="66" spans="1:1">
      <c r="A66" s="6" t="s">
        <v>85</v>
      </c>
    </row>
    <row r="67" spans="1:1">
      <c r="A67" s="6" t="s">
        <v>86</v>
      </c>
    </row>
    <row r="68" spans="1:1">
      <c r="A68" s="6" t="s">
        <v>87</v>
      </c>
    </row>
    <row r="69" spans="1:1">
      <c r="A69" s="6" t="s">
        <v>88</v>
      </c>
    </row>
    <row r="70" spans="1:1">
      <c r="A70" s="6" t="s">
        <v>89</v>
      </c>
    </row>
    <row r="71" spans="1:1">
      <c r="A71" s="6" t="s">
        <v>90</v>
      </c>
    </row>
    <row r="72" spans="1:1">
      <c r="A72" s="6" t="s">
        <v>91</v>
      </c>
    </row>
    <row r="73" spans="1:1">
      <c r="A73" s="6" t="s">
        <v>92</v>
      </c>
    </row>
    <row r="74" spans="1:1">
      <c r="A74" s="6" t="s">
        <v>93</v>
      </c>
    </row>
    <row r="75" spans="1:1">
      <c r="A75" s="6" t="s">
        <v>94</v>
      </c>
    </row>
    <row r="76" spans="1:1">
      <c r="A76" s="6" t="s">
        <v>95</v>
      </c>
    </row>
    <row r="77" spans="1:1">
      <c r="A77" s="6" t="s">
        <v>21</v>
      </c>
    </row>
    <row r="78" spans="1:1">
      <c r="A78" s="6" t="s">
        <v>96</v>
      </c>
    </row>
    <row r="79" spans="1:1">
      <c r="A79" s="6" t="s">
        <v>97</v>
      </c>
    </row>
    <row r="80" spans="1:1">
      <c r="A80" s="6" t="s">
        <v>98</v>
      </c>
    </row>
    <row r="81" spans="1:1">
      <c r="A81" s="6" t="s">
        <v>99</v>
      </c>
    </row>
    <row r="82" spans="1:1">
      <c r="A82" s="6" t="s">
        <v>100</v>
      </c>
    </row>
    <row r="83" spans="1:1">
      <c r="A83" s="6" t="s">
        <v>101</v>
      </c>
    </row>
    <row r="84" spans="1:1">
      <c r="A84" s="6" t="s">
        <v>102</v>
      </c>
    </row>
  </sheetData>
  <sheetProtection formatColumns="0" formatRows="0"/>
  <phoneticPr fontId="3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codeName="Лист1" enableFormatConditionsCalculation="0">
    <tabColor indexed="47"/>
  </sheetPr>
  <dimension ref="A1:BB369"/>
  <sheetViews>
    <sheetView zoomScaleNormal="70" workbookViewId="0">
      <selection activeCell="AZ200" sqref="AZ200:BB222"/>
    </sheetView>
  </sheetViews>
  <sheetFormatPr defaultRowHeight="11.25"/>
  <cols>
    <col min="1" max="16384" width="9.140625" style="11"/>
  </cols>
  <sheetData>
    <row r="1" spans="1:7">
      <c r="A1" s="11" t="s">
        <v>631</v>
      </c>
      <c r="B1" s="11" t="s">
        <v>632</v>
      </c>
      <c r="C1" s="11" t="s">
        <v>633</v>
      </c>
      <c r="D1" s="11" t="s">
        <v>634</v>
      </c>
      <c r="E1" s="11" t="s">
        <v>635</v>
      </c>
      <c r="G1" s="11" t="s">
        <v>636</v>
      </c>
    </row>
    <row r="2" spans="1:7">
      <c r="A2" s="11" t="s">
        <v>199</v>
      </c>
      <c r="B2" s="11" t="s">
        <v>200</v>
      </c>
      <c r="C2" s="11" t="s">
        <v>201</v>
      </c>
      <c r="D2" s="11" t="s">
        <v>202</v>
      </c>
      <c r="E2" s="11" t="s">
        <v>46</v>
      </c>
      <c r="G2" s="11" t="s">
        <v>637</v>
      </c>
    </row>
    <row r="3" spans="1:7">
      <c r="A3" s="11" t="s">
        <v>203</v>
      </c>
      <c r="B3" s="11" t="s">
        <v>204</v>
      </c>
      <c r="C3" s="11" t="s">
        <v>205</v>
      </c>
      <c r="D3" s="11" t="s">
        <v>202</v>
      </c>
      <c r="E3" s="11" t="s">
        <v>46</v>
      </c>
      <c r="G3" s="11" t="s">
        <v>202</v>
      </c>
    </row>
    <row r="4" spans="1:7">
      <c r="A4" s="11" t="s">
        <v>206</v>
      </c>
      <c r="B4" s="11" t="s">
        <v>207</v>
      </c>
      <c r="C4" s="11" t="s">
        <v>208</v>
      </c>
      <c r="D4" s="11" t="s">
        <v>202</v>
      </c>
      <c r="E4" s="11" t="s">
        <v>46</v>
      </c>
      <c r="G4" s="11" t="s">
        <v>638</v>
      </c>
    </row>
    <row r="5" spans="1:7">
      <c r="A5" s="11" t="s">
        <v>209</v>
      </c>
      <c r="B5" s="11" t="s">
        <v>210</v>
      </c>
      <c r="C5" s="11" t="s">
        <v>211</v>
      </c>
      <c r="D5" s="11" t="s">
        <v>202</v>
      </c>
      <c r="E5" s="11" t="s">
        <v>46</v>
      </c>
      <c r="G5" s="11" t="s">
        <v>639</v>
      </c>
    </row>
    <row r="6" spans="1:7">
      <c r="A6" s="11" t="s">
        <v>212</v>
      </c>
      <c r="B6" s="11" t="s">
        <v>213</v>
      </c>
      <c r="C6" s="11" t="s">
        <v>214</v>
      </c>
      <c r="D6" s="11" t="s">
        <v>202</v>
      </c>
      <c r="E6" s="11" t="s">
        <v>46</v>
      </c>
      <c r="G6" s="11" t="s">
        <v>640</v>
      </c>
    </row>
    <row r="7" spans="1:7">
      <c r="A7" s="11" t="s">
        <v>215</v>
      </c>
      <c r="B7" s="11" t="s">
        <v>216</v>
      </c>
      <c r="C7" s="11" t="s">
        <v>217</v>
      </c>
      <c r="D7" s="11" t="s">
        <v>202</v>
      </c>
      <c r="E7" s="11" t="s">
        <v>46</v>
      </c>
      <c r="G7" s="11" t="s">
        <v>641</v>
      </c>
    </row>
    <row r="8" spans="1:7">
      <c r="A8" s="11" t="s">
        <v>218</v>
      </c>
      <c r="B8" s="11" t="s">
        <v>219</v>
      </c>
      <c r="C8" s="11" t="s">
        <v>220</v>
      </c>
      <c r="D8" s="11" t="s">
        <v>202</v>
      </c>
      <c r="E8" s="11" t="s">
        <v>46</v>
      </c>
      <c r="G8" s="11" t="s">
        <v>642</v>
      </c>
    </row>
    <row r="9" spans="1:7">
      <c r="A9" s="11" t="s">
        <v>221</v>
      </c>
      <c r="B9" s="11" t="s">
        <v>222</v>
      </c>
      <c r="C9" s="11" t="s">
        <v>223</v>
      </c>
      <c r="D9" s="11" t="s">
        <v>202</v>
      </c>
      <c r="E9" s="11" t="s">
        <v>46</v>
      </c>
      <c r="G9" s="11" t="s">
        <v>643</v>
      </c>
    </row>
    <row r="10" spans="1:7">
      <c r="A10" s="11" t="s">
        <v>224</v>
      </c>
      <c r="B10" s="11" t="s">
        <v>225</v>
      </c>
      <c r="C10" s="11" t="s">
        <v>201</v>
      </c>
      <c r="D10" s="11" t="s">
        <v>202</v>
      </c>
      <c r="E10" s="11" t="s">
        <v>46</v>
      </c>
    </row>
    <row r="11" spans="1:7">
      <c r="A11" s="11" t="s">
        <v>226</v>
      </c>
      <c r="B11" s="11" t="s">
        <v>227</v>
      </c>
      <c r="C11" s="11" t="s">
        <v>228</v>
      </c>
      <c r="D11" s="11" t="s">
        <v>202</v>
      </c>
      <c r="E11" s="11" t="s">
        <v>46</v>
      </c>
    </row>
    <row r="12" spans="1:7">
      <c r="A12" s="11" t="s">
        <v>229</v>
      </c>
      <c r="B12" s="11" t="s">
        <v>230</v>
      </c>
      <c r="C12" s="11" t="s">
        <v>231</v>
      </c>
      <c r="D12" s="11" t="s">
        <v>202</v>
      </c>
      <c r="E12" s="11" t="s">
        <v>46</v>
      </c>
    </row>
    <row r="13" spans="1:7">
      <c r="A13" s="11" t="s">
        <v>229</v>
      </c>
      <c r="B13" s="11" t="s">
        <v>230</v>
      </c>
      <c r="C13" s="11" t="s">
        <v>231</v>
      </c>
      <c r="D13" s="11" t="s">
        <v>202</v>
      </c>
      <c r="E13" s="11" t="s">
        <v>46</v>
      </c>
    </row>
    <row r="14" spans="1:7">
      <c r="A14" s="11" t="s">
        <v>232</v>
      </c>
      <c r="B14" s="11" t="s">
        <v>233</v>
      </c>
      <c r="C14" s="11" t="s">
        <v>234</v>
      </c>
      <c r="D14" s="11" t="s">
        <v>202</v>
      </c>
      <c r="E14" s="11" t="s">
        <v>46</v>
      </c>
    </row>
    <row r="15" spans="1:7">
      <c r="A15" s="11" t="s">
        <v>235</v>
      </c>
      <c r="B15" s="11" t="s">
        <v>236</v>
      </c>
      <c r="C15" s="11" t="s">
        <v>237</v>
      </c>
      <c r="D15" s="11" t="s">
        <v>202</v>
      </c>
      <c r="E15" s="11" t="s">
        <v>46</v>
      </c>
    </row>
    <row r="16" spans="1:7">
      <c r="A16" s="11" t="s">
        <v>238</v>
      </c>
      <c r="B16" s="11" t="s">
        <v>239</v>
      </c>
      <c r="C16" s="11" t="s">
        <v>240</v>
      </c>
      <c r="D16" s="11" t="s">
        <v>202</v>
      </c>
      <c r="E16" s="11" t="s">
        <v>46</v>
      </c>
    </row>
    <row r="17" spans="1:5">
      <c r="A17" s="11" t="s">
        <v>241</v>
      </c>
      <c r="B17" s="11" t="s">
        <v>242</v>
      </c>
      <c r="C17" s="11" t="s">
        <v>243</v>
      </c>
      <c r="D17" s="11" t="s">
        <v>202</v>
      </c>
      <c r="E17" s="11" t="s">
        <v>46</v>
      </c>
    </row>
    <row r="18" spans="1:5">
      <c r="A18" s="11" t="s">
        <v>244</v>
      </c>
      <c r="B18" s="11" t="s">
        <v>245</v>
      </c>
      <c r="C18" s="11" t="s">
        <v>246</v>
      </c>
      <c r="D18" s="11" t="s">
        <v>202</v>
      </c>
      <c r="E18" s="11" t="s">
        <v>46</v>
      </c>
    </row>
    <row r="19" spans="1:5">
      <c r="A19" s="11" t="s">
        <v>247</v>
      </c>
      <c r="B19" s="11" t="s">
        <v>248</v>
      </c>
      <c r="C19" s="11" t="s">
        <v>249</v>
      </c>
      <c r="D19" s="11" t="s">
        <v>202</v>
      </c>
      <c r="E19" s="11" t="s">
        <v>46</v>
      </c>
    </row>
    <row r="20" spans="1:5">
      <c r="A20" s="11" t="s">
        <v>250</v>
      </c>
      <c r="B20" s="11" t="s">
        <v>251</v>
      </c>
      <c r="C20" s="11" t="s">
        <v>252</v>
      </c>
      <c r="D20" s="11" t="s">
        <v>202</v>
      </c>
      <c r="E20" s="11" t="s">
        <v>46</v>
      </c>
    </row>
    <row r="21" spans="1:5">
      <c r="A21" s="11" t="s">
        <v>253</v>
      </c>
      <c r="B21" s="11" t="s">
        <v>254</v>
      </c>
      <c r="C21" s="11" t="s">
        <v>255</v>
      </c>
      <c r="D21" s="11" t="s">
        <v>202</v>
      </c>
      <c r="E21" s="11" t="s">
        <v>46</v>
      </c>
    </row>
    <row r="22" spans="1:5">
      <c r="A22" s="11" t="s">
        <v>253</v>
      </c>
      <c r="B22" s="11" t="s">
        <v>254</v>
      </c>
      <c r="C22" s="11" t="s">
        <v>255</v>
      </c>
      <c r="D22" s="11" t="s">
        <v>202</v>
      </c>
      <c r="E22" s="11" t="s">
        <v>46</v>
      </c>
    </row>
    <row r="23" spans="1:5">
      <c r="A23" s="11" t="s">
        <v>256</v>
      </c>
      <c r="B23" s="11" t="s">
        <v>257</v>
      </c>
      <c r="C23" s="11" t="s">
        <v>258</v>
      </c>
      <c r="D23" s="11" t="s">
        <v>202</v>
      </c>
      <c r="E23" s="11" t="s">
        <v>46</v>
      </c>
    </row>
    <row r="24" spans="1:5">
      <c r="A24" s="11" t="s">
        <v>259</v>
      </c>
      <c r="B24" s="11" t="s">
        <v>260</v>
      </c>
      <c r="C24" s="11" t="s">
        <v>252</v>
      </c>
      <c r="D24" s="11" t="s">
        <v>202</v>
      </c>
      <c r="E24" s="11" t="s">
        <v>46</v>
      </c>
    </row>
    <row r="25" spans="1:5">
      <c r="A25" s="11" t="s">
        <v>261</v>
      </c>
      <c r="B25" s="11" t="s">
        <v>262</v>
      </c>
      <c r="C25" s="11" t="s">
        <v>263</v>
      </c>
      <c r="D25" s="11" t="s">
        <v>202</v>
      </c>
      <c r="E25" s="11" t="s">
        <v>46</v>
      </c>
    </row>
    <row r="26" spans="1:5">
      <c r="A26" s="11" t="s">
        <v>264</v>
      </c>
      <c r="B26" s="11" t="s">
        <v>265</v>
      </c>
      <c r="C26" s="11" t="s">
        <v>266</v>
      </c>
      <c r="D26" s="11" t="s">
        <v>202</v>
      </c>
      <c r="E26" s="11" t="s">
        <v>46</v>
      </c>
    </row>
    <row r="27" spans="1:5">
      <c r="A27" s="11" t="s">
        <v>267</v>
      </c>
      <c r="B27" s="11" t="s">
        <v>268</v>
      </c>
      <c r="C27" s="11" t="s">
        <v>252</v>
      </c>
      <c r="D27" s="11" t="s">
        <v>202</v>
      </c>
      <c r="E27" s="11" t="s">
        <v>46</v>
      </c>
    </row>
    <row r="28" spans="1:5">
      <c r="A28" s="11" t="s">
        <v>269</v>
      </c>
      <c r="B28" s="11" t="s">
        <v>270</v>
      </c>
      <c r="C28" s="11" t="s">
        <v>271</v>
      </c>
      <c r="D28" s="11" t="s">
        <v>202</v>
      </c>
      <c r="E28" s="11" t="s">
        <v>46</v>
      </c>
    </row>
    <row r="29" spans="1:5">
      <c r="A29" s="11" t="s">
        <v>272</v>
      </c>
      <c r="B29" s="11" t="s">
        <v>273</v>
      </c>
      <c r="C29" s="11" t="s">
        <v>274</v>
      </c>
      <c r="D29" s="11" t="s">
        <v>202</v>
      </c>
      <c r="E29" s="11" t="s">
        <v>46</v>
      </c>
    </row>
    <row r="30" spans="1:5">
      <c r="A30" s="11" t="s">
        <v>275</v>
      </c>
      <c r="B30" s="11" t="s">
        <v>276</v>
      </c>
      <c r="C30" s="11" t="s">
        <v>277</v>
      </c>
      <c r="D30" s="11" t="s">
        <v>202</v>
      </c>
      <c r="E30" s="11" t="s">
        <v>46</v>
      </c>
    </row>
    <row r="31" spans="1:5">
      <c r="A31" s="11" t="s">
        <v>278</v>
      </c>
      <c r="B31" s="11" t="s">
        <v>279</v>
      </c>
      <c r="C31" s="11" t="s">
        <v>208</v>
      </c>
      <c r="D31" s="11" t="s">
        <v>202</v>
      </c>
      <c r="E31" s="11" t="s">
        <v>46</v>
      </c>
    </row>
    <row r="32" spans="1:5">
      <c r="A32" s="11" t="s">
        <v>280</v>
      </c>
      <c r="B32" s="11" t="s">
        <v>281</v>
      </c>
      <c r="C32" s="11" t="s">
        <v>282</v>
      </c>
      <c r="D32" s="11" t="s">
        <v>202</v>
      </c>
      <c r="E32" s="11" t="s">
        <v>46</v>
      </c>
    </row>
    <row r="33" spans="1:5">
      <c r="A33" s="11" t="s">
        <v>283</v>
      </c>
      <c r="B33" s="11" t="s">
        <v>284</v>
      </c>
      <c r="C33" s="11" t="s">
        <v>285</v>
      </c>
      <c r="D33" s="11" t="s">
        <v>202</v>
      </c>
      <c r="E33" s="11" t="s">
        <v>46</v>
      </c>
    </row>
    <row r="34" spans="1:5">
      <c r="A34" s="11" t="s">
        <v>286</v>
      </c>
      <c r="B34" s="11" t="s">
        <v>287</v>
      </c>
      <c r="C34" s="11" t="s">
        <v>288</v>
      </c>
      <c r="D34" s="11" t="s">
        <v>202</v>
      </c>
      <c r="E34" s="11" t="s">
        <v>46</v>
      </c>
    </row>
    <row r="35" spans="1:5">
      <c r="A35" s="11" t="s">
        <v>289</v>
      </c>
      <c r="B35" s="11" t="s">
        <v>290</v>
      </c>
      <c r="C35" s="11" t="s">
        <v>291</v>
      </c>
      <c r="D35" s="11" t="s">
        <v>202</v>
      </c>
      <c r="E35" s="11" t="s">
        <v>46</v>
      </c>
    </row>
    <row r="36" spans="1:5">
      <c r="A36" s="11" t="s">
        <v>292</v>
      </c>
      <c r="B36" s="11" t="s">
        <v>293</v>
      </c>
      <c r="C36" s="11" t="s">
        <v>291</v>
      </c>
      <c r="D36" s="11" t="s">
        <v>202</v>
      </c>
      <c r="E36" s="11" t="s">
        <v>46</v>
      </c>
    </row>
    <row r="37" spans="1:5">
      <c r="A37" s="11" t="s">
        <v>294</v>
      </c>
      <c r="B37" s="11" t="s">
        <v>295</v>
      </c>
      <c r="C37" s="11" t="s">
        <v>285</v>
      </c>
      <c r="D37" s="11" t="s">
        <v>202</v>
      </c>
      <c r="E37" s="11" t="s">
        <v>46</v>
      </c>
    </row>
    <row r="38" spans="1:5">
      <c r="A38" s="11" t="s">
        <v>296</v>
      </c>
      <c r="B38" s="11" t="s">
        <v>297</v>
      </c>
      <c r="C38" s="11" t="s">
        <v>285</v>
      </c>
      <c r="D38" s="11" t="s">
        <v>202</v>
      </c>
      <c r="E38" s="11" t="s">
        <v>46</v>
      </c>
    </row>
    <row r="39" spans="1:5">
      <c r="A39" s="11" t="s">
        <v>298</v>
      </c>
      <c r="B39" s="11" t="s">
        <v>299</v>
      </c>
      <c r="C39" s="11" t="s">
        <v>300</v>
      </c>
      <c r="D39" s="11" t="s">
        <v>202</v>
      </c>
      <c r="E39" s="11" t="s">
        <v>46</v>
      </c>
    </row>
    <row r="40" spans="1:5">
      <c r="A40" s="11" t="s">
        <v>301</v>
      </c>
      <c r="B40" s="11" t="s">
        <v>302</v>
      </c>
      <c r="C40" s="11" t="s">
        <v>303</v>
      </c>
      <c r="D40" s="11" t="s">
        <v>202</v>
      </c>
      <c r="E40" s="11" t="s">
        <v>46</v>
      </c>
    </row>
    <row r="41" spans="1:5">
      <c r="A41" s="11" t="s">
        <v>304</v>
      </c>
      <c r="B41" s="11" t="s">
        <v>305</v>
      </c>
      <c r="C41" s="11" t="s">
        <v>306</v>
      </c>
      <c r="D41" s="11" t="s">
        <v>202</v>
      </c>
      <c r="E41" s="11" t="s">
        <v>46</v>
      </c>
    </row>
    <row r="42" spans="1:5">
      <c r="A42" s="11" t="s">
        <v>307</v>
      </c>
      <c r="B42" s="11" t="s">
        <v>308</v>
      </c>
      <c r="C42" s="11" t="s">
        <v>309</v>
      </c>
      <c r="D42" s="11" t="s">
        <v>310</v>
      </c>
      <c r="E42" s="11" t="s">
        <v>46</v>
      </c>
    </row>
    <row r="43" spans="1:5">
      <c r="A43" s="11" t="s">
        <v>311</v>
      </c>
      <c r="B43" s="11" t="s">
        <v>312</v>
      </c>
      <c r="C43" s="11" t="s">
        <v>313</v>
      </c>
      <c r="D43" s="11" t="s">
        <v>310</v>
      </c>
      <c r="E43" s="11" t="s">
        <v>46</v>
      </c>
    </row>
    <row r="44" spans="1:5">
      <c r="A44" s="11" t="s">
        <v>314</v>
      </c>
      <c r="B44" s="11" t="s">
        <v>315</v>
      </c>
      <c r="C44" s="11" t="s">
        <v>252</v>
      </c>
      <c r="D44" s="11" t="s">
        <v>310</v>
      </c>
      <c r="E44" s="11" t="s">
        <v>46</v>
      </c>
    </row>
    <row r="45" spans="1:5">
      <c r="A45" s="11" t="s">
        <v>316</v>
      </c>
      <c r="B45" s="11" t="s">
        <v>317</v>
      </c>
      <c r="C45" s="11" t="s">
        <v>318</v>
      </c>
      <c r="D45" s="11" t="s">
        <v>310</v>
      </c>
      <c r="E45" s="11" t="s">
        <v>46</v>
      </c>
    </row>
    <row r="46" spans="1:5">
      <c r="A46" s="11" t="s">
        <v>319</v>
      </c>
      <c r="B46" s="11" t="s">
        <v>320</v>
      </c>
      <c r="C46" s="11" t="s">
        <v>321</v>
      </c>
      <c r="D46" s="11" t="s">
        <v>310</v>
      </c>
      <c r="E46" s="11" t="s">
        <v>46</v>
      </c>
    </row>
    <row r="47" spans="1:5">
      <c r="A47" s="11" t="s">
        <v>322</v>
      </c>
      <c r="B47" s="11" t="s">
        <v>323</v>
      </c>
      <c r="C47" s="11" t="s">
        <v>309</v>
      </c>
      <c r="D47" s="11" t="s">
        <v>310</v>
      </c>
      <c r="E47" s="11" t="s">
        <v>46</v>
      </c>
    </row>
    <row r="48" spans="1:5">
      <c r="A48" s="11" t="s">
        <v>324</v>
      </c>
      <c r="B48" s="11" t="s">
        <v>325</v>
      </c>
      <c r="C48" s="11" t="s">
        <v>326</v>
      </c>
      <c r="D48" s="11" t="s">
        <v>310</v>
      </c>
      <c r="E48" s="11" t="s">
        <v>46</v>
      </c>
    </row>
    <row r="49" spans="1:5">
      <c r="A49" s="11" t="s">
        <v>327</v>
      </c>
      <c r="B49" s="11" t="s">
        <v>328</v>
      </c>
      <c r="C49" s="11" t="s">
        <v>329</v>
      </c>
      <c r="D49" s="11" t="s">
        <v>310</v>
      </c>
      <c r="E49" s="11" t="s">
        <v>46</v>
      </c>
    </row>
    <row r="50" spans="1:5">
      <c r="A50" s="11" t="s">
        <v>330</v>
      </c>
      <c r="B50" s="11" t="s">
        <v>331</v>
      </c>
      <c r="C50" s="11" t="s">
        <v>332</v>
      </c>
      <c r="D50" s="11" t="s">
        <v>310</v>
      </c>
      <c r="E50" s="11" t="s">
        <v>46</v>
      </c>
    </row>
    <row r="51" spans="1:5">
      <c r="A51" s="11" t="s">
        <v>333</v>
      </c>
      <c r="B51" s="11" t="s">
        <v>334</v>
      </c>
      <c r="C51" s="11" t="s">
        <v>335</v>
      </c>
      <c r="D51" s="11" t="s">
        <v>310</v>
      </c>
      <c r="E51" s="11" t="s">
        <v>46</v>
      </c>
    </row>
    <row r="52" spans="1:5">
      <c r="A52" s="11" t="s">
        <v>336</v>
      </c>
      <c r="B52" s="11" t="s">
        <v>337</v>
      </c>
      <c r="C52" s="11" t="s">
        <v>338</v>
      </c>
      <c r="D52" s="11" t="s">
        <v>310</v>
      </c>
      <c r="E52" s="11" t="s">
        <v>46</v>
      </c>
    </row>
    <row r="53" spans="1:5">
      <c r="A53" s="11" t="s">
        <v>339</v>
      </c>
      <c r="B53" s="11" t="s">
        <v>340</v>
      </c>
      <c r="C53" s="11" t="s">
        <v>277</v>
      </c>
      <c r="D53" s="11" t="s">
        <v>310</v>
      </c>
      <c r="E53" s="11" t="s">
        <v>46</v>
      </c>
    </row>
    <row r="54" spans="1:5">
      <c r="A54" s="11" t="s">
        <v>341</v>
      </c>
      <c r="B54" s="11" t="s">
        <v>342</v>
      </c>
      <c r="C54" s="11" t="s">
        <v>343</v>
      </c>
      <c r="D54" s="11" t="s">
        <v>310</v>
      </c>
      <c r="E54" s="11" t="s">
        <v>46</v>
      </c>
    </row>
    <row r="55" spans="1:5">
      <c r="A55" s="11" t="s">
        <v>344</v>
      </c>
      <c r="B55" s="11" t="s">
        <v>345</v>
      </c>
      <c r="C55" s="11" t="s">
        <v>288</v>
      </c>
      <c r="D55" s="11" t="s">
        <v>310</v>
      </c>
      <c r="E55" s="11" t="s">
        <v>46</v>
      </c>
    </row>
    <row r="56" spans="1:5">
      <c r="A56" s="11" t="s">
        <v>346</v>
      </c>
      <c r="B56" s="11" t="s">
        <v>347</v>
      </c>
      <c r="C56" s="11" t="s">
        <v>348</v>
      </c>
      <c r="D56" s="11" t="s">
        <v>310</v>
      </c>
      <c r="E56" s="11" t="s">
        <v>46</v>
      </c>
    </row>
    <row r="57" spans="1:5">
      <c r="A57" s="11" t="s">
        <v>349</v>
      </c>
      <c r="B57" s="11" t="s">
        <v>350</v>
      </c>
      <c r="C57" s="11" t="s">
        <v>351</v>
      </c>
      <c r="D57" s="11" t="s">
        <v>310</v>
      </c>
      <c r="E57" s="11" t="s">
        <v>46</v>
      </c>
    </row>
    <row r="58" spans="1:5">
      <c r="A58" s="11" t="s">
        <v>352</v>
      </c>
      <c r="B58" s="11" t="s">
        <v>353</v>
      </c>
      <c r="C58" s="11" t="s">
        <v>354</v>
      </c>
      <c r="D58" s="11" t="s">
        <v>310</v>
      </c>
      <c r="E58" s="11" t="s">
        <v>46</v>
      </c>
    </row>
    <row r="59" spans="1:5">
      <c r="A59" s="11" t="s">
        <v>355</v>
      </c>
      <c r="B59" s="11" t="s">
        <v>356</v>
      </c>
      <c r="C59" s="11" t="s">
        <v>351</v>
      </c>
      <c r="D59" s="11" t="s">
        <v>310</v>
      </c>
      <c r="E59" s="11" t="s">
        <v>46</v>
      </c>
    </row>
    <row r="60" spans="1:5">
      <c r="A60" s="11" t="s">
        <v>357</v>
      </c>
      <c r="B60" s="11" t="s">
        <v>358</v>
      </c>
      <c r="C60" s="11" t="s">
        <v>359</v>
      </c>
      <c r="D60" s="11" t="s">
        <v>310</v>
      </c>
      <c r="E60" s="11" t="s">
        <v>46</v>
      </c>
    </row>
    <row r="61" spans="1:5">
      <c r="A61" s="11" t="s">
        <v>360</v>
      </c>
      <c r="B61" s="11" t="s">
        <v>361</v>
      </c>
      <c r="C61" s="11" t="s">
        <v>362</v>
      </c>
      <c r="D61" s="11" t="s">
        <v>310</v>
      </c>
      <c r="E61" s="11" t="s">
        <v>46</v>
      </c>
    </row>
    <row r="62" spans="1:5">
      <c r="A62" s="11" t="s">
        <v>363</v>
      </c>
      <c r="B62" s="11" t="s">
        <v>364</v>
      </c>
      <c r="C62" s="11" t="s">
        <v>365</v>
      </c>
      <c r="D62" s="11" t="s">
        <v>310</v>
      </c>
      <c r="E62" s="11" t="s">
        <v>46</v>
      </c>
    </row>
    <row r="63" spans="1:5">
      <c r="A63" s="11" t="s">
        <v>366</v>
      </c>
      <c r="B63" s="11" t="s">
        <v>323</v>
      </c>
      <c r="C63" s="11" t="s">
        <v>367</v>
      </c>
      <c r="D63" s="11" t="s">
        <v>310</v>
      </c>
      <c r="E63" s="11" t="s">
        <v>46</v>
      </c>
    </row>
    <row r="64" spans="1:5">
      <c r="A64" s="11" t="s">
        <v>368</v>
      </c>
      <c r="B64" s="11" t="s">
        <v>369</v>
      </c>
      <c r="C64" s="11" t="s">
        <v>208</v>
      </c>
      <c r="D64" s="11" t="s">
        <v>110</v>
      </c>
      <c r="E64" s="11" t="s">
        <v>46</v>
      </c>
    </row>
    <row r="65" spans="1:5">
      <c r="A65" s="11" t="s">
        <v>370</v>
      </c>
      <c r="B65" s="11" t="s">
        <v>371</v>
      </c>
      <c r="C65" s="11" t="s">
        <v>372</v>
      </c>
      <c r="D65" s="11" t="s">
        <v>110</v>
      </c>
      <c r="E65" s="11" t="s">
        <v>46</v>
      </c>
    </row>
    <row r="66" spans="1:5">
      <c r="A66" s="11" t="s">
        <v>373</v>
      </c>
      <c r="B66" s="11" t="s">
        <v>374</v>
      </c>
      <c r="C66" s="11" t="s">
        <v>338</v>
      </c>
      <c r="D66" s="11" t="s">
        <v>110</v>
      </c>
      <c r="E66" s="11" t="s">
        <v>46</v>
      </c>
    </row>
    <row r="67" spans="1:5">
      <c r="A67" s="11" t="s">
        <v>375</v>
      </c>
      <c r="B67" s="11" t="s">
        <v>376</v>
      </c>
      <c r="C67" s="11" t="s">
        <v>231</v>
      </c>
      <c r="D67" s="11" t="s">
        <v>110</v>
      </c>
      <c r="E67" s="11" t="s">
        <v>46</v>
      </c>
    </row>
    <row r="68" spans="1:5">
      <c r="A68" s="11" t="s">
        <v>377</v>
      </c>
      <c r="B68" s="11" t="s">
        <v>378</v>
      </c>
      <c r="C68" s="11" t="s">
        <v>379</v>
      </c>
      <c r="D68" s="11" t="s">
        <v>110</v>
      </c>
      <c r="E68" s="11" t="s">
        <v>46</v>
      </c>
    </row>
    <row r="69" spans="1:5">
      <c r="A69" s="11" t="s">
        <v>380</v>
      </c>
      <c r="B69" s="11" t="s">
        <v>381</v>
      </c>
      <c r="C69" s="11" t="s">
        <v>277</v>
      </c>
      <c r="D69" s="11" t="s">
        <v>110</v>
      </c>
      <c r="E69" s="11" t="s">
        <v>46</v>
      </c>
    </row>
    <row r="70" spans="1:5">
      <c r="A70" s="11" t="s">
        <v>382</v>
      </c>
      <c r="B70" s="11" t="s">
        <v>383</v>
      </c>
      <c r="C70" s="11" t="s">
        <v>252</v>
      </c>
      <c r="D70" s="11" t="s">
        <v>110</v>
      </c>
      <c r="E70" s="11" t="s">
        <v>46</v>
      </c>
    </row>
    <row r="71" spans="1:5">
      <c r="A71" s="11" t="s">
        <v>384</v>
      </c>
      <c r="B71" s="11" t="s">
        <v>385</v>
      </c>
      <c r="C71" s="11" t="s">
        <v>338</v>
      </c>
      <c r="D71" s="11" t="s">
        <v>110</v>
      </c>
      <c r="E71" s="11" t="s">
        <v>46</v>
      </c>
    </row>
    <row r="72" spans="1:5">
      <c r="A72" s="11" t="s">
        <v>386</v>
      </c>
      <c r="B72" s="11" t="s">
        <v>387</v>
      </c>
      <c r="C72" s="11" t="s">
        <v>388</v>
      </c>
      <c r="D72" s="11" t="s">
        <v>110</v>
      </c>
      <c r="E72" s="11" t="s">
        <v>46</v>
      </c>
    </row>
    <row r="73" spans="1:5">
      <c r="A73" s="11" t="s">
        <v>389</v>
      </c>
      <c r="B73" s="11" t="s">
        <v>390</v>
      </c>
      <c r="C73" s="11" t="s">
        <v>208</v>
      </c>
      <c r="D73" s="11" t="s">
        <v>110</v>
      </c>
      <c r="E73" s="11" t="s">
        <v>46</v>
      </c>
    </row>
    <row r="74" spans="1:5">
      <c r="A74" s="11" t="s">
        <v>391</v>
      </c>
      <c r="B74" s="11" t="s">
        <v>392</v>
      </c>
      <c r="C74" s="11" t="s">
        <v>393</v>
      </c>
      <c r="D74" s="11" t="s">
        <v>110</v>
      </c>
      <c r="E74" s="11" t="s">
        <v>46</v>
      </c>
    </row>
    <row r="75" spans="1:5">
      <c r="A75" s="11" t="s">
        <v>212</v>
      </c>
      <c r="B75" s="11" t="s">
        <v>213</v>
      </c>
      <c r="C75" s="11" t="s">
        <v>214</v>
      </c>
      <c r="D75" s="11" t="s">
        <v>110</v>
      </c>
      <c r="E75" s="11" t="s">
        <v>46</v>
      </c>
    </row>
    <row r="76" spans="1:5">
      <c r="A76" s="11" t="s">
        <v>394</v>
      </c>
      <c r="B76" s="11" t="s">
        <v>395</v>
      </c>
      <c r="C76" s="11" t="s">
        <v>263</v>
      </c>
      <c r="D76" s="11" t="s">
        <v>110</v>
      </c>
      <c r="E76" s="11" t="s">
        <v>46</v>
      </c>
    </row>
    <row r="77" spans="1:5">
      <c r="A77" s="11" t="s">
        <v>396</v>
      </c>
      <c r="B77" s="11" t="s">
        <v>397</v>
      </c>
      <c r="C77" s="11" t="s">
        <v>343</v>
      </c>
      <c r="D77" s="11" t="s">
        <v>110</v>
      </c>
      <c r="E77" s="11" t="s">
        <v>46</v>
      </c>
    </row>
    <row r="78" spans="1:5">
      <c r="A78" s="11" t="s">
        <v>398</v>
      </c>
      <c r="B78" s="11" t="s">
        <v>399</v>
      </c>
      <c r="C78" s="11" t="s">
        <v>400</v>
      </c>
      <c r="D78" s="11" t="s">
        <v>110</v>
      </c>
      <c r="E78" s="11" t="s">
        <v>46</v>
      </c>
    </row>
    <row r="79" spans="1:5">
      <c r="A79" s="11" t="s">
        <v>401</v>
      </c>
      <c r="B79" s="11" t="s">
        <v>402</v>
      </c>
      <c r="C79" s="11" t="s">
        <v>274</v>
      </c>
      <c r="D79" s="11" t="s">
        <v>110</v>
      </c>
      <c r="E79" s="11" t="s">
        <v>46</v>
      </c>
    </row>
    <row r="80" spans="1:5">
      <c r="A80" s="11" t="s">
        <v>403</v>
      </c>
      <c r="B80" s="11" t="s">
        <v>404</v>
      </c>
      <c r="C80" s="11" t="s">
        <v>405</v>
      </c>
      <c r="D80" s="11" t="s">
        <v>110</v>
      </c>
      <c r="E80" s="11" t="s">
        <v>46</v>
      </c>
    </row>
    <row r="81" spans="1:5">
      <c r="A81" s="11" t="s">
        <v>406</v>
      </c>
      <c r="B81" s="11" t="s">
        <v>407</v>
      </c>
      <c r="C81" s="11" t="s">
        <v>405</v>
      </c>
      <c r="D81" s="11" t="s">
        <v>110</v>
      </c>
      <c r="E81" s="11" t="s">
        <v>46</v>
      </c>
    </row>
    <row r="82" spans="1:5">
      <c r="A82" s="11" t="s">
        <v>408</v>
      </c>
      <c r="B82" s="11" t="s">
        <v>409</v>
      </c>
      <c r="C82" s="11" t="s">
        <v>410</v>
      </c>
      <c r="D82" s="11" t="s">
        <v>110</v>
      </c>
      <c r="E82" s="11" t="s">
        <v>46</v>
      </c>
    </row>
    <row r="83" spans="1:5">
      <c r="A83" s="11" t="s">
        <v>411</v>
      </c>
      <c r="B83" s="11" t="s">
        <v>412</v>
      </c>
      <c r="C83" s="11" t="s">
        <v>413</v>
      </c>
      <c r="D83" s="11" t="s">
        <v>110</v>
      </c>
      <c r="E83" s="11" t="s">
        <v>46</v>
      </c>
    </row>
    <row r="84" spans="1:5">
      <c r="A84" s="11" t="s">
        <v>414</v>
      </c>
      <c r="B84" s="11" t="s">
        <v>415</v>
      </c>
      <c r="C84" s="11" t="s">
        <v>263</v>
      </c>
      <c r="D84" s="11" t="s">
        <v>110</v>
      </c>
      <c r="E84" s="11" t="s">
        <v>46</v>
      </c>
    </row>
    <row r="85" spans="1:5">
      <c r="A85" s="11" t="s">
        <v>416</v>
      </c>
      <c r="B85" s="11" t="s">
        <v>417</v>
      </c>
      <c r="C85" s="11" t="s">
        <v>263</v>
      </c>
      <c r="D85" s="11" t="s">
        <v>110</v>
      </c>
      <c r="E85" s="11" t="s">
        <v>46</v>
      </c>
    </row>
    <row r="86" spans="1:5">
      <c r="A86" s="11" t="s">
        <v>418</v>
      </c>
      <c r="B86" s="11" t="s">
        <v>419</v>
      </c>
      <c r="C86" s="11" t="s">
        <v>208</v>
      </c>
      <c r="D86" s="11" t="s">
        <v>110</v>
      </c>
      <c r="E86" s="11" t="s">
        <v>46</v>
      </c>
    </row>
    <row r="87" spans="1:5">
      <c r="A87" s="11" t="s">
        <v>420</v>
      </c>
      <c r="B87" s="11" t="s">
        <v>421</v>
      </c>
      <c r="C87" s="11" t="s">
        <v>208</v>
      </c>
      <c r="D87" s="11" t="s">
        <v>110</v>
      </c>
      <c r="E87" s="11" t="s">
        <v>46</v>
      </c>
    </row>
    <row r="88" spans="1:5">
      <c r="A88" s="11" t="s">
        <v>422</v>
      </c>
      <c r="B88" s="11" t="s">
        <v>423</v>
      </c>
      <c r="C88" s="11" t="s">
        <v>208</v>
      </c>
      <c r="D88" s="11" t="s">
        <v>110</v>
      </c>
      <c r="E88" s="11" t="s">
        <v>46</v>
      </c>
    </row>
    <row r="89" spans="1:5">
      <c r="A89" s="11" t="s">
        <v>424</v>
      </c>
      <c r="B89" s="11" t="s">
        <v>425</v>
      </c>
      <c r="C89" s="11" t="s">
        <v>379</v>
      </c>
      <c r="D89" s="11" t="s">
        <v>110</v>
      </c>
      <c r="E89" s="11" t="s">
        <v>46</v>
      </c>
    </row>
    <row r="90" spans="1:5">
      <c r="A90" s="11" t="s">
        <v>426</v>
      </c>
      <c r="B90" s="11" t="s">
        <v>427</v>
      </c>
      <c r="C90" s="11" t="s">
        <v>338</v>
      </c>
      <c r="D90" s="11" t="s">
        <v>110</v>
      </c>
      <c r="E90" s="11" t="s">
        <v>46</v>
      </c>
    </row>
    <row r="91" spans="1:5">
      <c r="A91" s="11" t="s">
        <v>241</v>
      </c>
      <c r="B91" s="11" t="s">
        <v>242</v>
      </c>
      <c r="C91" s="11" t="s">
        <v>243</v>
      </c>
      <c r="D91" s="11" t="s">
        <v>110</v>
      </c>
      <c r="E91" s="11" t="s">
        <v>46</v>
      </c>
    </row>
    <row r="92" spans="1:5">
      <c r="A92" s="11" t="s">
        <v>428</v>
      </c>
      <c r="B92" s="11" t="s">
        <v>429</v>
      </c>
      <c r="C92" s="11" t="s">
        <v>338</v>
      </c>
      <c r="D92" s="11" t="s">
        <v>110</v>
      </c>
      <c r="E92" s="11" t="s">
        <v>46</v>
      </c>
    </row>
    <row r="93" spans="1:5">
      <c r="A93" s="11" t="s">
        <v>244</v>
      </c>
      <c r="B93" s="11" t="s">
        <v>245</v>
      </c>
      <c r="C93" s="11" t="s">
        <v>246</v>
      </c>
      <c r="D93" s="11" t="s">
        <v>110</v>
      </c>
      <c r="E93" s="11" t="s">
        <v>46</v>
      </c>
    </row>
    <row r="94" spans="1:5">
      <c r="A94" s="11" t="s">
        <v>430</v>
      </c>
      <c r="B94" s="11" t="s">
        <v>431</v>
      </c>
      <c r="C94" s="11" t="s">
        <v>432</v>
      </c>
      <c r="D94" s="11" t="s">
        <v>110</v>
      </c>
      <c r="E94" s="11" t="s">
        <v>46</v>
      </c>
    </row>
    <row r="95" spans="1:5">
      <c r="A95" s="11" t="s">
        <v>433</v>
      </c>
      <c r="B95" s="11" t="s">
        <v>434</v>
      </c>
      <c r="C95" s="11" t="s">
        <v>263</v>
      </c>
      <c r="D95" s="11" t="s">
        <v>110</v>
      </c>
      <c r="E95" s="11" t="s">
        <v>46</v>
      </c>
    </row>
    <row r="96" spans="1:5">
      <c r="A96" s="11" t="s">
        <v>435</v>
      </c>
      <c r="B96" s="11" t="s">
        <v>436</v>
      </c>
      <c r="C96" s="11" t="s">
        <v>201</v>
      </c>
      <c r="D96" s="11" t="s">
        <v>110</v>
      </c>
      <c r="E96" s="11" t="s">
        <v>46</v>
      </c>
    </row>
    <row r="97" spans="1:5">
      <c r="A97" s="11" t="s">
        <v>437</v>
      </c>
      <c r="B97" s="11" t="s">
        <v>438</v>
      </c>
      <c r="C97" s="11" t="s">
        <v>277</v>
      </c>
      <c r="D97" s="11" t="s">
        <v>110</v>
      </c>
      <c r="E97" s="11" t="s">
        <v>46</v>
      </c>
    </row>
    <row r="98" spans="1:5">
      <c r="A98" s="11" t="s">
        <v>439</v>
      </c>
      <c r="B98" s="11" t="s">
        <v>440</v>
      </c>
      <c r="C98" s="11" t="s">
        <v>252</v>
      </c>
      <c r="D98" s="11" t="s">
        <v>110</v>
      </c>
      <c r="E98" s="11" t="s">
        <v>46</v>
      </c>
    </row>
    <row r="99" spans="1:5">
      <c r="A99" s="11" t="s">
        <v>441</v>
      </c>
      <c r="B99" s="11" t="s">
        <v>442</v>
      </c>
      <c r="C99" s="11" t="s">
        <v>410</v>
      </c>
      <c r="D99" s="11" t="s">
        <v>110</v>
      </c>
      <c r="E99" s="11" t="s">
        <v>46</v>
      </c>
    </row>
    <row r="100" spans="1:5">
      <c r="A100" s="11" t="s">
        <v>443</v>
      </c>
      <c r="B100" s="11" t="s">
        <v>444</v>
      </c>
      <c r="C100" s="11" t="s">
        <v>252</v>
      </c>
      <c r="D100" s="11" t="s">
        <v>110</v>
      </c>
      <c r="E100" s="11" t="s">
        <v>46</v>
      </c>
    </row>
    <row r="101" spans="1:5">
      <c r="A101" s="11" t="s">
        <v>445</v>
      </c>
      <c r="B101" s="11" t="s">
        <v>446</v>
      </c>
      <c r="C101" s="11" t="s">
        <v>447</v>
      </c>
      <c r="D101" s="11" t="s">
        <v>110</v>
      </c>
      <c r="E101" s="11" t="s">
        <v>46</v>
      </c>
    </row>
    <row r="102" spans="1:5">
      <c r="A102" s="11" t="s">
        <v>448</v>
      </c>
      <c r="B102" s="11" t="s">
        <v>449</v>
      </c>
      <c r="C102" s="11" t="s">
        <v>450</v>
      </c>
      <c r="D102" s="11" t="s">
        <v>110</v>
      </c>
      <c r="E102" s="11" t="s">
        <v>46</v>
      </c>
    </row>
    <row r="103" spans="1:5">
      <c r="A103" s="11" t="s">
        <v>451</v>
      </c>
      <c r="B103" s="11" t="s">
        <v>452</v>
      </c>
      <c r="C103" s="11" t="s">
        <v>291</v>
      </c>
      <c r="D103" s="11" t="s">
        <v>110</v>
      </c>
      <c r="E103" s="11" t="s">
        <v>46</v>
      </c>
    </row>
    <row r="104" spans="1:5">
      <c r="A104" s="11" t="s">
        <v>453</v>
      </c>
      <c r="B104" s="11" t="s">
        <v>454</v>
      </c>
      <c r="C104" s="11" t="s">
        <v>455</v>
      </c>
      <c r="D104" s="11" t="s">
        <v>110</v>
      </c>
      <c r="E104" s="11" t="s">
        <v>46</v>
      </c>
    </row>
    <row r="105" spans="1:5">
      <c r="A105" s="11" t="s">
        <v>456</v>
      </c>
      <c r="B105" s="11" t="s">
        <v>457</v>
      </c>
      <c r="C105" s="11" t="s">
        <v>338</v>
      </c>
      <c r="D105" s="11" t="s">
        <v>110</v>
      </c>
      <c r="E105" s="11" t="s">
        <v>46</v>
      </c>
    </row>
    <row r="106" spans="1:5">
      <c r="A106" s="11" t="s">
        <v>458</v>
      </c>
      <c r="B106" s="11" t="s">
        <v>459</v>
      </c>
      <c r="C106" s="11" t="s">
        <v>282</v>
      </c>
      <c r="D106" s="11" t="s">
        <v>110</v>
      </c>
      <c r="E106" s="11" t="s">
        <v>46</v>
      </c>
    </row>
    <row r="107" spans="1:5">
      <c r="A107" s="11" t="s">
        <v>460</v>
      </c>
      <c r="B107" s="11" t="s">
        <v>461</v>
      </c>
      <c r="C107" s="11" t="s">
        <v>282</v>
      </c>
      <c r="D107" s="11" t="s">
        <v>110</v>
      </c>
      <c r="E107" s="11" t="s">
        <v>46</v>
      </c>
    </row>
    <row r="108" spans="1:5">
      <c r="A108" s="11" t="s">
        <v>462</v>
      </c>
      <c r="B108" s="11" t="s">
        <v>463</v>
      </c>
      <c r="C108" s="11" t="s">
        <v>318</v>
      </c>
      <c r="D108" s="11" t="s">
        <v>110</v>
      </c>
      <c r="E108" s="11" t="s">
        <v>46</v>
      </c>
    </row>
    <row r="109" spans="1:5">
      <c r="A109" s="11" t="s">
        <v>464</v>
      </c>
      <c r="B109" s="11" t="s">
        <v>465</v>
      </c>
      <c r="C109" s="11" t="s">
        <v>277</v>
      </c>
      <c r="D109" s="11" t="s">
        <v>110</v>
      </c>
      <c r="E109" s="11" t="s">
        <v>46</v>
      </c>
    </row>
    <row r="110" spans="1:5">
      <c r="A110" s="11" t="s">
        <v>466</v>
      </c>
      <c r="B110" s="11" t="s">
        <v>467</v>
      </c>
      <c r="C110" s="11" t="s">
        <v>321</v>
      </c>
      <c r="D110" s="11" t="s">
        <v>110</v>
      </c>
      <c r="E110" s="11" t="s">
        <v>46</v>
      </c>
    </row>
    <row r="111" spans="1:5">
      <c r="A111" s="11" t="s">
        <v>468</v>
      </c>
      <c r="B111" s="11" t="s">
        <v>469</v>
      </c>
      <c r="C111" s="11" t="s">
        <v>291</v>
      </c>
      <c r="D111" s="11" t="s">
        <v>110</v>
      </c>
      <c r="E111" s="11" t="s">
        <v>46</v>
      </c>
    </row>
    <row r="112" spans="1:5">
      <c r="A112" s="11" t="s">
        <v>470</v>
      </c>
      <c r="B112" s="11" t="s">
        <v>471</v>
      </c>
      <c r="C112" s="11" t="s">
        <v>277</v>
      </c>
      <c r="D112" s="11" t="s">
        <v>110</v>
      </c>
      <c r="E112" s="11" t="s">
        <v>46</v>
      </c>
    </row>
    <row r="113" spans="1:5">
      <c r="A113" s="11" t="s">
        <v>472</v>
      </c>
      <c r="B113" s="11" t="s">
        <v>473</v>
      </c>
      <c r="C113" s="11" t="s">
        <v>205</v>
      </c>
      <c r="D113" s="11" t="s">
        <v>110</v>
      </c>
      <c r="E113" s="11" t="s">
        <v>46</v>
      </c>
    </row>
    <row r="114" spans="1:5">
      <c r="A114" s="11" t="s">
        <v>474</v>
      </c>
      <c r="B114" s="11" t="s">
        <v>475</v>
      </c>
      <c r="C114" s="11" t="s">
        <v>208</v>
      </c>
      <c r="D114" s="11" t="s">
        <v>110</v>
      </c>
      <c r="E114" s="11" t="s">
        <v>46</v>
      </c>
    </row>
    <row r="115" spans="1:5">
      <c r="A115" s="11" t="s">
        <v>476</v>
      </c>
      <c r="B115" s="11" t="s">
        <v>477</v>
      </c>
      <c r="C115" s="11" t="s">
        <v>252</v>
      </c>
      <c r="D115" s="11" t="s">
        <v>110</v>
      </c>
      <c r="E115" s="11" t="s">
        <v>46</v>
      </c>
    </row>
    <row r="116" spans="1:5">
      <c r="A116" s="11" t="s">
        <v>478</v>
      </c>
      <c r="B116" s="11" t="s">
        <v>479</v>
      </c>
      <c r="C116" s="11" t="s">
        <v>291</v>
      </c>
      <c r="D116" s="11" t="s">
        <v>110</v>
      </c>
      <c r="E116" s="11" t="s">
        <v>46</v>
      </c>
    </row>
    <row r="117" spans="1:5">
      <c r="A117" s="11" t="s">
        <v>480</v>
      </c>
      <c r="B117" s="11" t="s">
        <v>481</v>
      </c>
      <c r="C117" s="11" t="s">
        <v>282</v>
      </c>
      <c r="D117" s="11" t="s">
        <v>110</v>
      </c>
      <c r="E117" s="11" t="s">
        <v>46</v>
      </c>
    </row>
    <row r="118" spans="1:5">
      <c r="A118" s="11" t="s">
        <v>482</v>
      </c>
      <c r="B118" s="11" t="s">
        <v>483</v>
      </c>
      <c r="C118" s="11" t="s">
        <v>291</v>
      </c>
      <c r="D118" s="11" t="s">
        <v>110</v>
      </c>
      <c r="E118" s="11" t="s">
        <v>46</v>
      </c>
    </row>
    <row r="119" spans="1:5">
      <c r="A119" s="11" t="s">
        <v>484</v>
      </c>
      <c r="B119" s="11" t="s">
        <v>485</v>
      </c>
      <c r="C119" s="11" t="s">
        <v>208</v>
      </c>
      <c r="D119" s="11" t="s">
        <v>110</v>
      </c>
      <c r="E119" s="11" t="s">
        <v>46</v>
      </c>
    </row>
    <row r="120" spans="1:5">
      <c r="A120" s="11" t="s">
        <v>486</v>
      </c>
      <c r="B120" s="11" t="s">
        <v>487</v>
      </c>
      <c r="C120" s="11" t="s">
        <v>488</v>
      </c>
      <c r="D120" s="11" t="s">
        <v>110</v>
      </c>
      <c r="E120" s="11" t="s">
        <v>46</v>
      </c>
    </row>
    <row r="121" spans="1:5">
      <c r="A121" s="11" t="s">
        <v>489</v>
      </c>
      <c r="B121" s="11" t="s">
        <v>490</v>
      </c>
      <c r="C121" s="11" t="s">
        <v>271</v>
      </c>
      <c r="D121" s="11" t="s">
        <v>110</v>
      </c>
      <c r="E121" s="11" t="s">
        <v>46</v>
      </c>
    </row>
    <row r="122" spans="1:5">
      <c r="A122" s="11" t="s">
        <v>491</v>
      </c>
      <c r="B122" s="11" t="s">
        <v>492</v>
      </c>
      <c r="C122" s="11" t="s">
        <v>321</v>
      </c>
      <c r="D122" s="11" t="s">
        <v>110</v>
      </c>
      <c r="E122" s="11" t="s">
        <v>46</v>
      </c>
    </row>
    <row r="123" spans="1:5">
      <c r="A123" s="11" t="s">
        <v>493</v>
      </c>
      <c r="B123" s="11" t="s">
        <v>494</v>
      </c>
      <c r="C123" s="11" t="s">
        <v>495</v>
      </c>
      <c r="D123" s="11" t="s">
        <v>110</v>
      </c>
      <c r="E123" s="11" t="s">
        <v>46</v>
      </c>
    </row>
    <row r="124" spans="1:5">
      <c r="A124" s="11" t="s">
        <v>496</v>
      </c>
      <c r="B124" s="11" t="s">
        <v>497</v>
      </c>
      <c r="C124" s="11" t="s">
        <v>263</v>
      </c>
      <c r="D124" s="11" t="s">
        <v>110</v>
      </c>
      <c r="E124" s="11" t="s">
        <v>46</v>
      </c>
    </row>
    <row r="125" spans="1:5">
      <c r="A125" s="11" t="s">
        <v>498</v>
      </c>
      <c r="B125" s="11" t="s">
        <v>499</v>
      </c>
      <c r="C125" s="11" t="s">
        <v>338</v>
      </c>
      <c r="D125" s="11" t="s">
        <v>110</v>
      </c>
      <c r="E125" s="11" t="s">
        <v>46</v>
      </c>
    </row>
    <row r="126" spans="1:5">
      <c r="A126" s="11" t="s">
        <v>500</v>
      </c>
      <c r="B126" s="11" t="s">
        <v>501</v>
      </c>
      <c r="C126" s="11" t="s">
        <v>321</v>
      </c>
      <c r="D126" s="11" t="s">
        <v>110</v>
      </c>
      <c r="E126" s="11" t="s">
        <v>46</v>
      </c>
    </row>
    <row r="127" spans="1:5">
      <c r="A127" s="11" t="s">
        <v>502</v>
      </c>
      <c r="B127" s="11" t="s">
        <v>503</v>
      </c>
      <c r="C127" s="11" t="s">
        <v>321</v>
      </c>
      <c r="D127" s="11" t="s">
        <v>110</v>
      </c>
      <c r="E127" s="11" t="s">
        <v>46</v>
      </c>
    </row>
    <row r="128" spans="1:5">
      <c r="A128" s="11" t="s">
        <v>504</v>
      </c>
      <c r="B128" s="11" t="s">
        <v>505</v>
      </c>
      <c r="C128" s="11" t="s">
        <v>321</v>
      </c>
      <c r="D128" s="11" t="s">
        <v>110</v>
      </c>
      <c r="E128" s="11" t="s">
        <v>46</v>
      </c>
    </row>
    <row r="129" spans="1:5">
      <c r="A129" s="11" t="s">
        <v>506</v>
      </c>
      <c r="B129" s="11" t="s">
        <v>507</v>
      </c>
      <c r="C129" s="11" t="s">
        <v>338</v>
      </c>
      <c r="D129" s="11" t="s">
        <v>110</v>
      </c>
      <c r="E129" s="11" t="s">
        <v>46</v>
      </c>
    </row>
    <row r="130" spans="1:5">
      <c r="A130" s="11" t="s">
        <v>508</v>
      </c>
      <c r="B130" s="11" t="s">
        <v>509</v>
      </c>
      <c r="C130" s="11" t="s">
        <v>321</v>
      </c>
      <c r="D130" s="11" t="s">
        <v>110</v>
      </c>
      <c r="E130" s="11" t="s">
        <v>46</v>
      </c>
    </row>
    <row r="131" spans="1:5">
      <c r="A131" s="11" t="s">
        <v>510</v>
      </c>
      <c r="B131" s="11" t="s">
        <v>511</v>
      </c>
      <c r="C131" s="11" t="s">
        <v>512</v>
      </c>
      <c r="D131" s="11" t="s">
        <v>110</v>
      </c>
      <c r="E131" s="11" t="s">
        <v>46</v>
      </c>
    </row>
    <row r="132" spans="1:5">
      <c r="A132" s="11" t="s">
        <v>513</v>
      </c>
      <c r="B132" s="11" t="s">
        <v>514</v>
      </c>
      <c r="C132" s="11" t="s">
        <v>277</v>
      </c>
      <c r="D132" s="11" t="s">
        <v>110</v>
      </c>
      <c r="E132" s="11" t="s">
        <v>46</v>
      </c>
    </row>
    <row r="133" spans="1:5">
      <c r="A133" s="11" t="s">
        <v>515</v>
      </c>
      <c r="B133" s="11" t="s">
        <v>516</v>
      </c>
      <c r="C133" s="11" t="s">
        <v>263</v>
      </c>
      <c r="D133" s="11" t="s">
        <v>110</v>
      </c>
      <c r="E133" s="11" t="s">
        <v>46</v>
      </c>
    </row>
    <row r="134" spans="1:5">
      <c r="A134" s="11" t="s">
        <v>517</v>
      </c>
      <c r="B134" s="11" t="s">
        <v>518</v>
      </c>
      <c r="C134" s="11" t="s">
        <v>240</v>
      </c>
      <c r="D134" s="11" t="s">
        <v>110</v>
      </c>
      <c r="E134" s="11" t="s">
        <v>46</v>
      </c>
    </row>
    <row r="135" spans="1:5">
      <c r="A135" s="11" t="s">
        <v>519</v>
      </c>
      <c r="B135" s="11" t="s">
        <v>520</v>
      </c>
      <c r="C135" s="11" t="s">
        <v>321</v>
      </c>
      <c r="D135" s="11" t="s">
        <v>110</v>
      </c>
      <c r="E135" s="11" t="s">
        <v>46</v>
      </c>
    </row>
    <row r="136" spans="1:5">
      <c r="A136" s="11" t="s">
        <v>521</v>
      </c>
      <c r="B136" s="11" t="s">
        <v>522</v>
      </c>
      <c r="C136" s="11" t="s">
        <v>523</v>
      </c>
      <c r="D136" s="11" t="s">
        <v>110</v>
      </c>
      <c r="E136" s="11" t="s">
        <v>46</v>
      </c>
    </row>
    <row r="137" spans="1:5">
      <c r="A137" s="11" t="s">
        <v>524</v>
      </c>
      <c r="B137" s="11" t="s">
        <v>525</v>
      </c>
      <c r="C137" s="11" t="s">
        <v>208</v>
      </c>
      <c r="D137" s="11" t="s">
        <v>110</v>
      </c>
      <c r="E137" s="11" t="s">
        <v>46</v>
      </c>
    </row>
    <row r="138" spans="1:5">
      <c r="A138" s="11" t="s">
        <v>526</v>
      </c>
      <c r="B138" s="11" t="s">
        <v>527</v>
      </c>
      <c r="C138" s="11" t="s">
        <v>277</v>
      </c>
      <c r="D138" s="11" t="s">
        <v>110</v>
      </c>
      <c r="E138" s="11" t="s">
        <v>46</v>
      </c>
    </row>
    <row r="139" spans="1:5">
      <c r="A139" s="11" t="s">
        <v>528</v>
      </c>
      <c r="B139" s="11" t="s">
        <v>529</v>
      </c>
      <c r="C139" s="11" t="s">
        <v>291</v>
      </c>
      <c r="D139" s="11" t="s">
        <v>110</v>
      </c>
      <c r="E139" s="11" t="s">
        <v>46</v>
      </c>
    </row>
    <row r="140" spans="1:5">
      <c r="A140" s="11" t="s">
        <v>530</v>
      </c>
      <c r="B140" s="11" t="s">
        <v>531</v>
      </c>
      <c r="C140" s="11" t="s">
        <v>321</v>
      </c>
      <c r="D140" s="11" t="s">
        <v>110</v>
      </c>
      <c r="E140" s="11" t="s">
        <v>46</v>
      </c>
    </row>
    <row r="141" spans="1:5">
      <c r="A141" s="11" t="s">
        <v>532</v>
      </c>
      <c r="B141" s="11" t="s">
        <v>533</v>
      </c>
      <c r="C141" s="11" t="s">
        <v>263</v>
      </c>
      <c r="D141" s="11" t="s">
        <v>110</v>
      </c>
      <c r="E141" s="11" t="s">
        <v>46</v>
      </c>
    </row>
    <row r="142" spans="1:5">
      <c r="A142" s="11" t="s">
        <v>534</v>
      </c>
      <c r="B142" s="11" t="s">
        <v>535</v>
      </c>
      <c r="C142" s="11" t="s">
        <v>321</v>
      </c>
      <c r="D142" s="11" t="s">
        <v>110</v>
      </c>
      <c r="E142" s="11" t="s">
        <v>46</v>
      </c>
    </row>
    <row r="143" spans="1:5">
      <c r="A143" s="11" t="s">
        <v>536</v>
      </c>
      <c r="B143" s="11" t="s">
        <v>537</v>
      </c>
      <c r="C143" s="11" t="s">
        <v>538</v>
      </c>
      <c r="D143" s="11" t="s">
        <v>110</v>
      </c>
      <c r="E143" s="11" t="s">
        <v>46</v>
      </c>
    </row>
    <row r="144" spans="1:5">
      <c r="A144" s="11" t="s">
        <v>280</v>
      </c>
      <c r="B144" s="11" t="s">
        <v>281</v>
      </c>
      <c r="C144" s="11" t="s">
        <v>282</v>
      </c>
      <c r="D144" s="11" t="s">
        <v>110</v>
      </c>
      <c r="E144" s="11" t="s">
        <v>46</v>
      </c>
    </row>
    <row r="145" spans="1:5">
      <c r="A145" s="11" t="s">
        <v>539</v>
      </c>
      <c r="B145" s="11" t="s">
        <v>540</v>
      </c>
      <c r="C145" s="11" t="s">
        <v>277</v>
      </c>
      <c r="D145" s="11" t="s">
        <v>110</v>
      </c>
      <c r="E145" s="11" t="s">
        <v>46</v>
      </c>
    </row>
    <row r="146" spans="1:5">
      <c r="A146" s="11" t="s">
        <v>541</v>
      </c>
      <c r="B146" s="11" t="s">
        <v>542</v>
      </c>
      <c r="C146" s="11" t="s">
        <v>277</v>
      </c>
      <c r="D146" s="11" t="s">
        <v>110</v>
      </c>
      <c r="E146" s="11" t="s">
        <v>46</v>
      </c>
    </row>
    <row r="147" spans="1:5">
      <c r="A147" s="11" t="s">
        <v>543</v>
      </c>
      <c r="B147" s="11" t="s">
        <v>544</v>
      </c>
      <c r="C147" s="11" t="s">
        <v>240</v>
      </c>
      <c r="D147" s="11" t="s">
        <v>110</v>
      </c>
      <c r="E147" s="11" t="s">
        <v>46</v>
      </c>
    </row>
    <row r="148" spans="1:5">
      <c r="A148" s="11" t="s">
        <v>545</v>
      </c>
      <c r="B148" s="11" t="s">
        <v>546</v>
      </c>
      <c r="C148" s="11" t="s">
        <v>321</v>
      </c>
      <c r="D148" s="11" t="s">
        <v>110</v>
      </c>
      <c r="E148" s="11" t="s">
        <v>46</v>
      </c>
    </row>
    <row r="149" spans="1:5">
      <c r="A149" s="11" t="s">
        <v>547</v>
      </c>
      <c r="B149" s="11" t="s">
        <v>548</v>
      </c>
      <c r="C149" s="11" t="s">
        <v>523</v>
      </c>
      <c r="D149" s="11" t="s">
        <v>110</v>
      </c>
      <c r="E149" s="11" t="s">
        <v>46</v>
      </c>
    </row>
    <row r="150" spans="1:5">
      <c r="A150" s="11" t="s">
        <v>549</v>
      </c>
      <c r="B150" s="11" t="s">
        <v>550</v>
      </c>
      <c r="C150" s="11" t="s">
        <v>321</v>
      </c>
      <c r="D150" s="11" t="s">
        <v>110</v>
      </c>
      <c r="E150" s="11" t="s">
        <v>46</v>
      </c>
    </row>
    <row r="151" spans="1:5">
      <c r="A151" s="11" t="s">
        <v>551</v>
      </c>
      <c r="B151" s="11" t="s">
        <v>552</v>
      </c>
      <c r="C151" s="11" t="s">
        <v>512</v>
      </c>
      <c r="D151" s="11" t="s">
        <v>110</v>
      </c>
      <c r="E151" s="11" t="s">
        <v>46</v>
      </c>
    </row>
    <row r="152" spans="1:5">
      <c r="A152" s="11" t="s">
        <v>553</v>
      </c>
      <c r="B152" s="11" t="s">
        <v>554</v>
      </c>
      <c r="C152" s="11" t="s">
        <v>263</v>
      </c>
      <c r="D152" s="11" t="s">
        <v>110</v>
      </c>
      <c r="E152" s="11" t="s">
        <v>46</v>
      </c>
    </row>
    <row r="153" spans="1:5">
      <c r="A153" s="11" t="s">
        <v>555</v>
      </c>
      <c r="B153" s="11" t="s">
        <v>556</v>
      </c>
      <c r="C153" s="11" t="s">
        <v>557</v>
      </c>
      <c r="D153" s="11" t="s">
        <v>110</v>
      </c>
      <c r="E153" s="11" t="s">
        <v>46</v>
      </c>
    </row>
    <row r="154" spans="1:5">
      <c r="A154" s="11" t="s">
        <v>558</v>
      </c>
      <c r="B154" s="11" t="s">
        <v>559</v>
      </c>
      <c r="C154" s="11" t="s">
        <v>282</v>
      </c>
      <c r="D154" s="11" t="s">
        <v>110</v>
      </c>
      <c r="E154" s="11" t="s">
        <v>46</v>
      </c>
    </row>
    <row r="155" spans="1:5">
      <c r="A155" s="11" t="s">
        <v>560</v>
      </c>
      <c r="B155" s="11" t="s">
        <v>561</v>
      </c>
      <c r="C155" s="11" t="s">
        <v>263</v>
      </c>
      <c r="D155" s="11" t="s">
        <v>110</v>
      </c>
      <c r="E155" s="11" t="s">
        <v>46</v>
      </c>
    </row>
    <row r="156" spans="1:5">
      <c r="A156" s="11" t="s">
        <v>562</v>
      </c>
      <c r="B156" s="11" t="s">
        <v>563</v>
      </c>
      <c r="C156" s="11" t="s">
        <v>523</v>
      </c>
      <c r="D156" s="11" t="s">
        <v>110</v>
      </c>
      <c r="E156" s="11" t="s">
        <v>46</v>
      </c>
    </row>
    <row r="157" spans="1:5">
      <c r="A157" s="11" t="s">
        <v>564</v>
      </c>
      <c r="B157" s="11" t="s">
        <v>565</v>
      </c>
      <c r="C157" s="11" t="s">
        <v>321</v>
      </c>
      <c r="D157" s="11" t="s">
        <v>110</v>
      </c>
      <c r="E157" s="11" t="s">
        <v>46</v>
      </c>
    </row>
    <row r="158" spans="1:5">
      <c r="A158" s="11" t="s">
        <v>566</v>
      </c>
      <c r="B158" s="11" t="s">
        <v>567</v>
      </c>
      <c r="C158" s="11" t="s">
        <v>523</v>
      </c>
      <c r="D158" s="11" t="s">
        <v>110</v>
      </c>
      <c r="E158" s="11" t="s">
        <v>46</v>
      </c>
    </row>
    <row r="159" spans="1:5">
      <c r="A159" s="11" t="s">
        <v>568</v>
      </c>
      <c r="B159" s="11" t="s">
        <v>569</v>
      </c>
      <c r="C159" s="11" t="s">
        <v>523</v>
      </c>
      <c r="D159" s="11" t="s">
        <v>110</v>
      </c>
      <c r="E159" s="11" t="s">
        <v>46</v>
      </c>
    </row>
    <row r="160" spans="1:5">
      <c r="A160" s="11" t="s">
        <v>570</v>
      </c>
      <c r="B160" s="11" t="s">
        <v>571</v>
      </c>
      <c r="C160" s="11" t="s">
        <v>277</v>
      </c>
      <c r="D160" s="11" t="s">
        <v>110</v>
      </c>
      <c r="E160" s="11" t="s">
        <v>46</v>
      </c>
    </row>
    <row r="161" spans="1:5">
      <c r="A161" s="11" t="s">
        <v>572</v>
      </c>
      <c r="B161" s="11" t="s">
        <v>573</v>
      </c>
      <c r="C161" s="11" t="s">
        <v>291</v>
      </c>
      <c r="D161" s="11" t="s">
        <v>110</v>
      </c>
      <c r="E161" s="11" t="s">
        <v>46</v>
      </c>
    </row>
    <row r="162" spans="1:5">
      <c r="A162" s="11" t="s">
        <v>574</v>
      </c>
      <c r="B162" s="11" t="s">
        <v>575</v>
      </c>
      <c r="C162" s="11" t="s">
        <v>338</v>
      </c>
      <c r="D162" s="11" t="s">
        <v>110</v>
      </c>
      <c r="E162" s="11" t="s">
        <v>46</v>
      </c>
    </row>
    <row r="163" spans="1:5">
      <c r="A163" s="11" t="s">
        <v>576</v>
      </c>
      <c r="B163" s="11" t="s">
        <v>577</v>
      </c>
      <c r="C163" s="11" t="s">
        <v>338</v>
      </c>
      <c r="D163" s="11" t="s">
        <v>110</v>
      </c>
      <c r="E163" s="11" t="s">
        <v>46</v>
      </c>
    </row>
    <row r="164" spans="1:5">
      <c r="A164" s="11" t="s">
        <v>578</v>
      </c>
      <c r="B164" s="11" t="s">
        <v>579</v>
      </c>
      <c r="C164" s="11" t="s">
        <v>277</v>
      </c>
      <c r="D164" s="11" t="s">
        <v>110</v>
      </c>
      <c r="E164" s="11" t="s">
        <v>46</v>
      </c>
    </row>
    <row r="165" spans="1:5">
      <c r="A165" s="11" t="s">
        <v>580</v>
      </c>
      <c r="B165" s="11" t="s">
        <v>581</v>
      </c>
      <c r="C165" s="11" t="s">
        <v>277</v>
      </c>
      <c r="D165" s="11" t="s">
        <v>110</v>
      </c>
      <c r="E165" s="11" t="s">
        <v>46</v>
      </c>
    </row>
    <row r="166" spans="1:5">
      <c r="A166" s="11" t="s">
        <v>582</v>
      </c>
      <c r="B166" s="11" t="s">
        <v>583</v>
      </c>
      <c r="C166" s="11" t="s">
        <v>523</v>
      </c>
      <c r="D166" s="11" t="s">
        <v>110</v>
      </c>
      <c r="E166" s="11" t="s">
        <v>46</v>
      </c>
    </row>
    <row r="167" spans="1:5">
      <c r="A167" s="11" t="s">
        <v>584</v>
      </c>
      <c r="B167" s="11" t="s">
        <v>585</v>
      </c>
      <c r="C167" s="11" t="s">
        <v>263</v>
      </c>
      <c r="D167" s="11" t="s">
        <v>110</v>
      </c>
      <c r="E167" s="11" t="s">
        <v>46</v>
      </c>
    </row>
    <row r="168" spans="1:5">
      <c r="A168" s="11" t="s">
        <v>586</v>
      </c>
      <c r="B168" s="11" t="s">
        <v>587</v>
      </c>
      <c r="C168" s="11" t="s">
        <v>266</v>
      </c>
      <c r="D168" s="11" t="s">
        <v>110</v>
      </c>
      <c r="E168" s="11" t="s">
        <v>46</v>
      </c>
    </row>
    <row r="169" spans="1:5">
      <c r="A169" s="11" t="s">
        <v>588</v>
      </c>
      <c r="B169" s="11" t="s">
        <v>589</v>
      </c>
      <c r="C169" s="11" t="s">
        <v>277</v>
      </c>
      <c r="D169" s="11" t="s">
        <v>110</v>
      </c>
      <c r="E169" s="11" t="s">
        <v>46</v>
      </c>
    </row>
    <row r="170" spans="1:5">
      <c r="A170" s="11" t="s">
        <v>590</v>
      </c>
      <c r="B170" s="11" t="s">
        <v>591</v>
      </c>
      <c r="C170" s="11" t="s">
        <v>321</v>
      </c>
      <c r="D170" s="11" t="s">
        <v>110</v>
      </c>
      <c r="E170" s="11" t="s">
        <v>46</v>
      </c>
    </row>
    <row r="171" spans="1:5">
      <c r="A171" s="11" t="s">
        <v>592</v>
      </c>
      <c r="B171" s="11" t="s">
        <v>593</v>
      </c>
      <c r="C171" s="11" t="s">
        <v>208</v>
      </c>
      <c r="D171" s="11" t="s">
        <v>110</v>
      </c>
      <c r="E171" s="11" t="s">
        <v>46</v>
      </c>
    </row>
    <row r="172" spans="1:5">
      <c r="A172" s="11" t="s">
        <v>594</v>
      </c>
      <c r="B172" s="11" t="s">
        <v>595</v>
      </c>
      <c r="C172" s="11" t="s">
        <v>432</v>
      </c>
      <c r="D172" s="11" t="s">
        <v>110</v>
      </c>
      <c r="E172" s="11" t="s">
        <v>46</v>
      </c>
    </row>
    <row r="173" spans="1:5">
      <c r="A173" s="11" t="s">
        <v>596</v>
      </c>
      <c r="B173" s="11" t="s">
        <v>597</v>
      </c>
      <c r="C173" s="11" t="s">
        <v>277</v>
      </c>
      <c r="D173" s="11" t="s">
        <v>110</v>
      </c>
      <c r="E173" s="11" t="s">
        <v>46</v>
      </c>
    </row>
    <row r="174" spans="1:5">
      <c r="A174" s="11" t="s">
        <v>598</v>
      </c>
      <c r="B174" s="11" t="s">
        <v>599</v>
      </c>
      <c r="C174" s="11" t="s">
        <v>321</v>
      </c>
      <c r="D174" s="11" t="s">
        <v>110</v>
      </c>
      <c r="E174" s="11" t="s">
        <v>46</v>
      </c>
    </row>
    <row r="175" spans="1:5">
      <c r="A175" s="11" t="s">
        <v>600</v>
      </c>
      <c r="B175" s="11" t="s">
        <v>601</v>
      </c>
      <c r="C175" s="11" t="s">
        <v>602</v>
      </c>
      <c r="D175" s="11" t="s">
        <v>110</v>
      </c>
      <c r="E175" s="11" t="s">
        <v>46</v>
      </c>
    </row>
    <row r="176" spans="1:5">
      <c r="A176" s="11" t="s">
        <v>603</v>
      </c>
      <c r="B176" s="11" t="s">
        <v>604</v>
      </c>
      <c r="C176" s="11" t="s">
        <v>201</v>
      </c>
      <c r="D176" s="11" t="s">
        <v>110</v>
      </c>
      <c r="E176" s="11" t="s">
        <v>46</v>
      </c>
    </row>
    <row r="177" spans="1:5">
      <c r="A177" s="11" t="s">
        <v>605</v>
      </c>
      <c r="B177" s="11" t="s">
        <v>606</v>
      </c>
      <c r="C177" s="11" t="s">
        <v>607</v>
      </c>
      <c r="D177" s="11" t="s">
        <v>110</v>
      </c>
      <c r="E177" s="11" t="s">
        <v>46</v>
      </c>
    </row>
    <row r="178" spans="1:5">
      <c r="A178" s="11" t="s">
        <v>608</v>
      </c>
      <c r="B178" s="11" t="s">
        <v>609</v>
      </c>
      <c r="C178" s="11" t="s">
        <v>277</v>
      </c>
      <c r="D178" s="11" t="s">
        <v>110</v>
      </c>
      <c r="E178" s="11" t="s">
        <v>46</v>
      </c>
    </row>
    <row r="179" spans="1:5">
      <c r="A179" s="11" t="s">
        <v>199</v>
      </c>
      <c r="B179" s="11" t="s">
        <v>200</v>
      </c>
      <c r="C179" s="11" t="s">
        <v>201</v>
      </c>
      <c r="D179" s="11" t="s">
        <v>610</v>
      </c>
      <c r="E179" s="11" t="s">
        <v>46</v>
      </c>
    </row>
    <row r="180" spans="1:5">
      <c r="A180" s="11" t="s">
        <v>611</v>
      </c>
      <c r="B180" s="11" t="s">
        <v>612</v>
      </c>
      <c r="C180" s="11" t="s">
        <v>309</v>
      </c>
      <c r="D180" s="11" t="s">
        <v>610</v>
      </c>
      <c r="E180" s="11" t="s">
        <v>46</v>
      </c>
    </row>
    <row r="181" spans="1:5">
      <c r="A181" s="11" t="s">
        <v>613</v>
      </c>
      <c r="B181" s="11" t="s">
        <v>614</v>
      </c>
      <c r="C181" s="11" t="s">
        <v>615</v>
      </c>
      <c r="D181" s="11" t="s">
        <v>610</v>
      </c>
      <c r="E181" s="11" t="s">
        <v>46</v>
      </c>
    </row>
    <row r="182" spans="1:5">
      <c r="A182" s="11" t="s">
        <v>253</v>
      </c>
      <c r="B182" s="11" t="s">
        <v>254</v>
      </c>
      <c r="C182" s="11" t="s">
        <v>255</v>
      </c>
      <c r="D182" s="11" t="s">
        <v>610</v>
      </c>
      <c r="E182" s="11" t="s">
        <v>46</v>
      </c>
    </row>
    <row r="183" spans="1:5">
      <c r="A183" s="11" t="s">
        <v>616</v>
      </c>
      <c r="B183" s="11" t="s">
        <v>612</v>
      </c>
      <c r="C183" s="11" t="s">
        <v>318</v>
      </c>
      <c r="D183" s="11" t="s">
        <v>610</v>
      </c>
      <c r="E183" s="11" t="s">
        <v>46</v>
      </c>
    </row>
    <row r="184" spans="1:5">
      <c r="A184" s="11" t="s">
        <v>261</v>
      </c>
      <c r="B184" s="11" t="s">
        <v>262</v>
      </c>
      <c r="C184" s="11" t="s">
        <v>263</v>
      </c>
      <c r="D184" s="11" t="s">
        <v>610</v>
      </c>
      <c r="E184" s="11" t="s">
        <v>46</v>
      </c>
    </row>
    <row r="185" spans="1:5">
      <c r="A185" s="11" t="s">
        <v>264</v>
      </c>
      <c r="B185" s="11" t="s">
        <v>265</v>
      </c>
      <c r="C185" s="11" t="s">
        <v>266</v>
      </c>
      <c r="D185" s="11" t="s">
        <v>610</v>
      </c>
      <c r="E185" s="11" t="s">
        <v>46</v>
      </c>
    </row>
    <row r="186" spans="1:5">
      <c r="A186" s="11" t="s">
        <v>267</v>
      </c>
      <c r="B186" s="11" t="s">
        <v>268</v>
      </c>
      <c r="C186" s="11" t="s">
        <v>252</v>
      </c>
      <c r="D186" s="11" t="s">
        <v>610</v>
      </c>
      <c r="E186" s="11" t="s">
        <v>46</v>
      </c>
    </row>
    <row r="187" spans="1:5">
      <c r="A187" s="11" t="s">
        <v>275</v>
      </c>
      <c r="B187" s="11" t="s">
        <v>276</v>
      </c>
      <c r="C187" s="11" t="s">
        <v>277</v>
      </c>
      <c r="D187" s="11" t="s">
        <v>610</v>
      </c>
      <c r="E187" s="11" t="s">
        <v>46</v>
      </c>
    </row>
    <row r="188" spans="1:5">
      <c r="A188" s="11" t="s">
        <v>617</v>
      </c>
      <c r="B188" s="11" t="s">
        <v>618</v>
      </c>
      <c r="C188" s="11" t="s">
        <v>300</v>
      </c>
      <c r="D188" s="11" t="s">
        <v>610</v>
      </c>
      <c r="E188" s="11" t="s">
        <v>46</v>
      </c>
    </row>
    <row r="189" spans="1:5">
      <c r="A189" s="11" t="s">
        <v>619</v>
      </c>
      <c r="B189" s="11" t="s">
        <v>620</v>
      </c>
      <c r="C189" s="11" t="s">
        <v>400</v>
      </c>
      <c r="D189" s="11" t="s">
        <v>610</v>
      </c>
      <c r="E189" s="11" t="s">
        <v>46</v>
      </c>
    </row>
    <row r="190" spans="1:5">
      <c r="A190" s="11" t="s">
        <v>621</v>
      </c>
      <c r="B190" s="11" t="s">
        <v>612</v>
      </c>
      <c r="C190" s="11" t="s">
        <v>622</v>
      </c>
      <c r="D190" s="11" t="s">
        <v>610</v>
      </c>
      <c r="E190" s="11" t="s">
        <v>46</v>
      </c>
    </row>
    <row r="191" spans="1:5">
      <c r="A191" s="11" t="s">
        <v>623</v>
      </c>
      <c r="B191" s="11" t="s">
        <v>612</v>
      </c>
      <c r="C191" s="11" t="s">
        <v>622</v>
      </c>
      <c r="D191" s="11" t="s">
        <v>610</v>
      </c>
      <c r="E191" s="11" t="s">
        <v>46</v>
      </c>
    </row>
    <row r="192" spans="1:5">
      <c r="A192" s="11" t="s">
        <v>624</v>
      </c>
      <c r="B192" s="11" t="s">
        <v>625</v>
      </c>
      <c r="C192" s="11" t="s">
        <v>626</v>
      </c>
      <c r="D192" s="11" t="s">
        <v>610</v>
      </c>
      <c r="E192" s="11" t="s">
        <v>46</v>
      </c>
    </row>
    <row r="193" spans="1:54">
      <c r="A193" s="11" t="s">
        <v>627</v>
      </c>
      <c r="B193" s="11" t="s">
        <v>612</v>
      </c>
      <c r="C193" s="11" t="s">
        <v>626</v>
      </c>
      <c r="D193" s="11" t="s">
        <v>610</v>
      </c>
      <c r="E193" s="11" t="s">
        <v>46</v>
      </c>
    </row>
    <row r="194" spans="1:54">
      <c r="A194" s="11" t="s">
        <v>628</v>
      </c>
      <c r="B194" s="11" t="s">
        <v>629</v>
      </c>
      <c r="C194" s="11" t="s">
        <v>630</v>
      </c>
      <c r="D194" s="11" t="s">
        <v>610</v>
      </c>
      <c r="E194" s="11" t="s">
        <v>46</v>
      </c>
    </row>
    <row r="198" spans="1:54">
      <c r="A198" s="114" t="s">
        <v>644</v>
      </c>
      <c r="D198" s="114" t="s">
        <v>645</v>
      </c>
      <c r="H198" s="114" t="s">
        <v>646</v>
      </c>
      <c r="L198" s="114" t="s">
        <v>647</v>
      </c>
      <c r="P198" s="114" t="s">
        <v>648</v>
      </c>
      <c r="T198" s="114" t="s">
        <v>649</v>
      </c>
      <c r="X198" s="114" t="s">
        <v>650</v>
      </c>
      <c r="AB198" s="114" t="s">
        <v>651</v>
      </c>
      <c r="AF198" s="114" t="s">
        <v>652</v>
      </c>
      <c r="AJ198" s="114" t="s">
        <v>653</v>
      </c>
      <c r="AN198" s="114" t="s">
        <v>654</v>
      </c>
      <c r="AR198" s="114" t="s">
        <v>655</v>
      </c>
      <c r="AV198" s="114" t="s">
        <v>656</v>
      </c>
      <c r="AZ198" s="114" t="s">
        <v>657</v>
      </c>
    </row>
    <row r="199" spans="1:54">
      <c r="A199" s="11" t="s">
        <v>631</v>
      </c>
      <c r="B199" s="11" t="s">
        <v>632</v>
      </c>
      <c r="C199" s="11" t="s">
        <v>633</v>
      </c>
      <c r="D199" s="11" t="s">
        <v>631</v>
      </c>
      <c r="E199" s="11" t="s">
        <v>632</v>
      </c>
      <c r="F199" s="11" t="s">
        <v>633</v>
      </c>
      <c r="H199" s="11" t="s">
        <v>631</v>
      </c>
      <c r="I199" s="11" t="s">
        <v>632</v>
      </c>
      <c r="J199" s="11" t="s">
        <v>633</v>
      </c>
      <c r="L199" s="11" t="s">
        <v>631</v>
      </c>
      <c r="M199" s="11" t="s">
        <v>632</v>
      </c>
      <c r="N199" s="11" t="s">
        <v>633</v>
      </c>
      <c r="P199" s="11" t="s">
        <v>631</v>
      </c>
      <c r="Q199" s="11" t="s">
        <v>632</v>
      </c>
      <c r="R199" s="11" t="s">
        <v>633</v>
      </c>
      <c r="T199" s="11" t="s">
        <v>631</v>
      </c>
      <c r="U199" s="11" t="s">
        <v>632</v>
      </c>
      <c r="V199" s="11" t="s">
        <v>633</v>
      </c>
      <c r="X199" s="11" t="s">
        <v>631</v>
      </c>
      <c r="Y199" s="11" t="s">
        <v>632</v>
      </c>
      <c r="Z199" s="11" t="s">
        <v>633</v>
      </c>
      <c r="AB199" s="11" t="s">
        <v>631</v>
      </c>
      <c r="AC199" s="11" t="s">
        <v>632</v>
      </c>
      <c r="AD199" s="11" t="s">
        <v>633</v>
      </c>
      <c r="AF199" s="11" t="s">
        <v>631</v>
      </c>
      <c r="AG199" s="11" t="s">
        <v>632</v>
      </c>
      <c r="AH199" s="11" t="s">
        <v>633</v>
      </c>
      <c r="AJ199" s="11" t="s">
        <v>631</v>
      </c>
      <c r="AK199" s="11" t="s">
        <v>632</v>
      </c>
      <c r="AL199" s="11" t="s">
        <v>633</v>
      </c>
      <c r="AN199" s="11" t="s">
        <v>631</v>
      </c>
      <c r="AO199" s="11" t="s">
        <v>632</v>
      </c>
      <c r="AP199" s="11" t="s">
        <v>633</v>
      </c>
      <c r="AR199" s="11" t="s">
        <v>631</v>
      </c>
      <c r="AS199" s="11" t="s">
        <v>632</v>
      </c>
      <c r="AT199" s="11" t="s">
        <v>633</v>
      </c>
      <c r="AV199" s="11" t="s">
        <v>631</v>
      </c>
      <c r="AW199" s="11" t="s">
        <v>632</v>
      </c>
      <c r="AX199" s="11" t="s">
        <v>633</v>
      </c>
      <c r="AZ199" s="11" t="s">
        <v>631</v>
      </c>
      <c r="BA199" s="11" t="s">
        <v>632</v>
      </c>
      <c r="BB199" s="11" t="s">
        <v>633</v>
      </c>
    </row>
    <row r="200" spans="1:54">
      <c r="A200" s="11" t="s">
        <v>375</v>
      </c>
      <c r="B200" s="11" t="s">
        <v>376</v>
      </c>
      <c r="C200" s="11" t="s">
        <v>231</v>
      </c>
      <c r="D200" s="11" t="s">
        <v>375</v>
      </c>
      <c r="E200" s="11" t="s">
        <v>376</v>
      </c>
      <c r="F200" s="11" t="s">
        <v>231</v>
      </c>
      <c r="H200" s="11" t="s">
        <v>307</v>
      </c>
      <c r="I200" s="11" t="s">
        <v>308</v>
      </c>
      <c r="J200" s="11" t="s">
        <v>309</v>
      </c>
      <c r="L200" s="11" t="s">
        <v>307</v>
      </c>
      <c r="M200" s="11" t="s">
        <v>308</v>
      </c>
      <c r="N200" s="11" t="s">
        <v>309</v>
      </c>
      <c r="P200" s="11" t="s">
        <v>307</v>
      </c>
      <c r="Q200" s="11" t="s">
        <v>308</v>
      </c>
      <c r="R200" s="11" t="s">
        <v>309</v>
      </c>
      <c r="T200" s="11" t="s">
        <v>636</v>
      </c>
      <c r="X200" s="11" t="s">
        <v>199</v>
      </c>
      <c r="Y200" s="11" t="s">
        <v>200</v>
      </c>
      <c r="Z200" s="11" t="s">
        <v>201</v>
      </c>
      <c r="AB200" s="11" t="s">
        <v>636</v>
      </c>
      <c r="AF200" s="11" t="s">
        <v>199</v>
      </c>
      <c r="AG200" s="11" t="s">
        <v>200</v>
      </c>
      <c r="AH200" s="11" t="s">
        <v>201</v>
      </c>
      <c r="AJ200" s="11" t="s">
        <v>375</v>
      </c>
      <c r="AK200" s="11" t="s">
        <v>376</v>
      </c>
      <c r="AL200" s="11" t="s">
        <v>231</v>
      </c>
      <c r="AN200" s="11" t="s">
        <v>637</v>
      </c>
      <c r="AR200" s="11" t="s">
        <v>199</v>
      </c>
      <c r="AS200" s="11" t="s">
        <v>200</v>
      </c>
      <c r="AT200" s="11" t="s">
        <v>201</v>
      </c>
      <c r="AV200" s="11" t="s">
        <v>307</v>
      </c>
      <c r="AW200" s="11" t="s">
        <v>308</v>
      </c>
      <c r="AX200" s="11" t="s">
        <v>309</v>
      </c>
      <c r="AZ200" s="11" t="s">
        <v>307</v>
      </c>
      <c r="BA200" s="11" t="s">
        <v>308</v>
      </c>
      <c r="BB200" s="11" t="s">
        <v>309</v>
      </c>
    </row>
    <row r="201" spans="1:54">
      <c r="A201" s="11" t="s">
        <v>368</v>
      </c>
      <c r="B201" s="11" t="s">
        <v>369</v>
      </c>
      <c r="C201" s="11" t="s">
        <v>208</v>
      </c>
      <c r="D201" s="11" t="s">
        <v>368</v>
      </c>
      <c r="E201" s="11" t="s">
        <v>369</v>
      </c>
      <c r="F201" s="11" t="s">
        <v>208</v>
      </c>
      <c r="H201" s="11" t="s">
        <v>311</v>
      </c>
      <c r="I201" s="11" t="s">
        <v>312</v>
      </c>
      <c r="J201" s="11" t="s">
        <v>313</v>
      </c>
      <c r="L201" s="11" t="s">
        <v>311</v>
      </c>
      <c r="M201" s="11" t="s">
        <v>312</v>
      </c>
      <c r="N201" s="11" t="s">
        <v>313</v>
      </c>
      <c r="P201" s="11" t="s">
        <v>311</v>
      </c>
      <c r="Q201" s="11" t="s">
        <v>312</v>
      </c>
      <c r="R201" s="11" t="s">
        <v>313</v>
      </c>
      <c r="T201" s="11" t="s">
        <v>199</v>
      </c>
      <c r="U201" s="11" t="s">
        <v>200</v>
      </c>
      <c r="V201" s="11" t="s">
        <v>201</v>
      </c>
      <c r="X201" s="11" t="s">
        <v>199</v>
      </c>
      <c r="Y201" s="11" t="s">
        <v>200</v>
      </c>
      <c r="Z201" s="11" t="s">
        <v>201</v>
      </c>
      <c r="AB201" s="11" t="s">
        <v>199</v>
      </c>
      <c r="AC201" s="11" t="s">
        <v>200</v>
      </c>
      <c r="AD201" s="11" t="s">
        <v>201</v>
      </c>
      <c r="AF201" s="11" t="s">
        <v>199</v>
      </c>
      <c r="AG201" s="11" t="s">
        <v>200</v>
      </c>
      <c r="AH201" s="11" t="s">
        <v>201</v>
      </c>
      <c r="AJ201" s="11" t="s">
        <v>368</v>
      </c>
      <c r="AK201" s="11" t="s">
        <v>369</v>
      </c>
      <c r="AL201" s="11" t="s">
        <v>208</v>
      </c>
      <c r="AR201" s="11" t="s">
        <v>199</v>
      </c>
      <c r="AS201" s="11" t="s">
        <v>200</v>
      </c>
      <c r="AT201" s="11" t="s">
        <v>201</v>
      </c>
      <c r="AV201" s="11" t="s">
        <v>311</v>
      </c>
      <c r="AW201" s="11" t="s">
        <v>312</v>
      </c>
      <c r="AX201" s="11" t="s">
        <v>313</v>
      </c>
      <c r="AZ201" s="11" t="s">
        <v>311</v>
      </c>
      <c r="BA201" s="11" t="s">
        <v>312</v>
      </c>
      <c r="BB201" s="11" t="s">
        <v>313</v>
      </c>
    </row>
    <row r="202" spans="1:54">
      <c r="A202" s="11" t="s">
        <v>370</v>
      </c>
      <c r="B202" s="11" t="s">
        <v>371</v>
      </c>
      <c r="C202" s="11" t="s">
        <v>372</v>
      </c>
      <c r="D202" s="11" t="s">
        <v>370</v>
      </c>
      <c r="E202" s="11" t="s">
        <v>371</v>
      </c>
      <c r="F202" s="11" t="s">
        <v>372</v>
      </c>
      <c r="H202" s="11" t="s">
        <v>314</v>
      </c>
      <c r="I202" s="11" t="s">
        <v>315</v>
      </c>
      <c r="J202" s="11" t="s">
        <v>252</v>
      </c>
      <c r="L202" s="11" t="s">
        <v>314</v>
      </c>
      <c r="M202" s="11" t="s">
        <v>315</v>
      </c>
      <c r="N202" s="11" t="s">
        <v>252</v>
      </c>
      <c r="P202" s="11" t="s">
        <v>314</v>
      </c>
      <c r="Q202" s="11" t="s">
        <v>315</v>
      </c>
      <c r="R202" s="11" t="s">
        <v>252</v>
      </c>
      <c r="T202" s="11" t="s">
        <v>199</v>
      </c>
      <c r="U202" s="11" t="s">
        <v>200</v>
      </c>
      <c r="V202" s="11" t="s">
        <v>201</v>
      </c>
      <c r="X202" s="11" t="s">
        <v>203</v>
      </c>
      <c r="Y202" s="11" t="s">
        <v>204</v>
      </c>
      <c r="Z202" s="11" t="s">
        <v>205</v>
      </c>
      <c r="AB202" s="11" t="s">
        <v>199</v>
      </c>
      <c r="AC202" s="11" t="s">
        <v>200</v>
      </c>
      <c r="AD202" s="11" t="s">
        <v>201</v>
      </c>
      <c r="AF202" s="11" t="s">
        <v>203</v>
      </c>
      <c r="AG202" s="11" t="s">
        <v>204</v>
      </c>
      <c r="AH202" s="11" t="s">
        <v>205</v>
      </c>
      <c r="AJ202" s="11" t="s">
        <v>370</v>
      </c>
      <c r="AK202" s="11" t="s">
        <v>371</v>
      </c>
      <c r="AL202" s="11" t="s">
        <v>372</v>
      </c>
      <c r="AR202" s="11" t="s">
        <v>203</v>
      </c>
      <c r="AS202" s="11" t="s">
        <v>204</v>
      </c>
      <c r="AT202" s="11" t="s">
        <v>205</v>
      </c>
      <c r="AV202" s="11" t="s">
        <v>314</v>
      </c>
      <c r="AW202" s="11" t="s">
        <v>315</v>
      </c>
      <c r="AX202" s="11" t="s">
        <v>252</v>
      </c>
      <c r="AZ202" s="11" t="s">
        <v>314</v>
      </c>
      <c r="BA202" s="11" t="s">
        <v>315</v>
      </c>
      <c r="BB202" s="11" t="s">
        <v>252</v>
      </c>
    </row>
    <row r="203" spans="1:54">
      <c r="A203" s="11" t="s">
        <v>373</v>
      </c>
      <c r="B203" s="11" t="s">
        <v>374</v>
      </c>
      <c r="C203" s="11" t="s">
        <v>338</v>
      </c>
      <c r="D203" s="11" t="s">
        <v>373</v>
      </c>
      <c r="E203" s="11" t="s">
        <v>374</v>
      </c>
      <c r="F203" s="11" t="s">
        <v>338</v>
      </c>
      <c r="H203" s="11" t="s">
        <v>316</v>
      </c>
      <c r="I203" s="11" t="s">
        <v>317</v>
      </c>
      <c r="J203" s="11" t="s">
        <v>318</v>
      </c>
      <c r="L203" s="11" t="s">
        <v>316</v>
      </c>
      <c r="M203" s="11" t="s">
        <v>317</v>
      </c>
      <c r="N203" s="11" t="s">
        <v>318</v>
      </c>
      <c r="P203" s="11" t="s">
        <v>316</v>
      </c>
      <c r="Q203" s="11" t="s">
        <v>317</v>
      </c>
      <c r="R203" s="11" t="s">
        <v>318</v>
      </c>
      <c r="T203" s="11" t="s">
        <v>203</v>
      </c>
      <c r="U203" s="11" t="s">
        <v>204</v>
      </c>
      <c r="V203" s="11" t="s">
        <v>205</v>
      </c>
      <c r="X203" s="11" t="s">
        <v>206</v>
      </c>
      <c r="Y203" s="11" t="s">
        <v>207</v>
      </c>
      <c r="Z203" s="11" t="s">
        <v>208</v>
      </c>
      <c r="AB203" s="11" t="s">
        <v>203</v>
      </c>
      <c r="AC203" s="11" t="s">
        <v>204</v>
      </c>
      <c r="AD203" s="11" t="s">
        <v>205</v>
      </c>
      <c r="AF203" s="11" t="s">
        <v>206</v>
      </c>
      <c r="AG203" s="11" t="s">
        <v>207</v>
      </c>
      <c r="AH203" s="11" t="s">
        <v>208</v>
      </c>
      <c r="AJ203" s="11" t="s">
        <v>373</v>
      </c>
      <c r="AK203" s="11" t="s">
        <v>374</v>
      </c>
      <c r="AL203" s="11" t="s">
        <v>338</v>
      </c>
      <c r="AR203" s="11" t="s">
        <v>206</v>
      </c>
      <c r="AS203" s="11" t="s">
        <v>207</v>
      </c>
      <c r="AT203" s="11" t="s">
        <v>208</v>
      </c>
      <c r="AV203" s="11" t="s">
        <v>316</v>
      </c>
      <c r="AW203" s="11" t="s">
        <v>317</v>
      </c>
      <c r="AX203" s="11" t="s">
        <v>318</v>
      </c>
      <c r="AZ203" s="11" t="s">
        <v>316</v>
      </c>
      <c r="BA203" s="11" t="s">
        <v>317</v>
      </c>
      <c r="BB203" s="11" t="s">
        <v>318</v>
      </c>
    </row>
    <row r="204" spans="1:54">
      <c r="A204" s="11" t="s">
        <v>377</v>
      </c>
      <c r="B204" s="11" t="s">
        <v>378</v>
      </c>
      <c r="C204" s="11" t="s">
        <v>379</v>
      </c>
      <c r="D204" s="11" t="s">
        <v>377</v>
      </c>
      <c r="E204" s="11" t="s">
        <v>378</v>
      </c>
      <c r="F204" s="11" t="s">
        <v>379</v>
      </c>
      <c r="H204" s="11" t="s">
        <v>319</v>
      </c>
      <c r="I204" s="11" t="s">
        <v>320</v>
      </c>
      <c r="J204" s="11" t="s">
        <v>321</v>
      </c>
      <c r="L204" s="11" t="s">
        <v>319</v>
      </c>
      <c r="M204" s="11" t="s">
        <v>320</v>
      </c>
      <c r="N204" s="11" t="s">
        <v>321</v>
      </c>
      <c r="P204" s="11" t="s">
        <v>319</v>
      </c>
      <c r="Q204" s="11" t="s">
        <v>320</v>
      </c>
      <c r="R204" s="11" t="s">
        <v>321</v>
      </c>
      <c r="T204" s="11" t="s">
        <v>206</v>
      </c>
      <c r="U204" s="11" t="s">
        <v>207</v>
      </c>
      <c r="V204" s="11" t="s">
        <v>208</v>
      </c>
      <c r="X204" s="11" t="s">
        <v>209</v>
      </c>
      <c r="Y204" s="11" t="s">
        <v>210</v>
      </c>
      <c r="Z204" s="11" t="s">
        <v>211</v>
      </c>
      <c r="AB204" s="11" t="s">
        <v>206</v>
      </c>
      <c r="AC204" s="11" t="s">
        <v>207</v>
      </c>
      <c r="AD204" s="11" t="s">
        <v>208</v>
      </c>
      <c r="AF204" s="11" t="s">
        <v>209</v>
      </c>
      <c r="AG204" s="11" t="s">
        <v>210</v>
      </c>
      <c r="AH204" s="11" t="s">
        <v>211</v>
      </c>
      <c r="AJ204" s="11" t="s">
        <v>636</v>
      </c>
      <c r="AR204" s="11" t="s">
        <v>307</v>
      </c>
      <c r="AS204" s="11" t="s">
        <v>308</v>
      </c>
      <c r="AT204" s="11" t="s">
        <v>309</v>
      </c>
      <c r="AV204" s="11" t="s">
        <v>319</v>
      </c>
      <c r="AW204" s="11" t="s">
        <v>320</v>
      </c>
      <c r="AX204" s="11" t="s">
        <v>321</v>
      </c>
      <c r="AZ204" s="11" t="s">
        <v>319</v>
      </c>
      <c r="BA204" s="11" t="s">
        <v>320</v>
      </c>
      <c r="BB204" s="11" t="s">
        <v>321</v>
      </c>
    </row>
    <row r="205" spans="1:54">
      <c r="A205" s="11" t="s">
        <v>380</v>
      </c>
      <c r="B205" s="11" t="s">
        <v>381</v>
      </c>
      <c r="C205" s="11" t="s">
        <v>277</v>
      </c>
      <c r="D205" s="11" t="s">
        <v>380</v>
      </c>
      <c r="E205" s="11" t="s">
        <v>381</v>
      </c>
      <c r="F205" s="11" t="s">
        <v>277</v>
      </c>
      <c r="H205" s="11" t="s">
        <v>322</v>
      </c>
      <c r="I205" s="11" t="s">
        <v>323</v>
      </c>
      <c r="J205" s="11" t="s">
        <v>309</v>
      </c>
      <c r="L205" s="11" t="s">
        <v>322</v>
      </c>
      <c r="M205" s="11" t="s">
        <v>323</v>
      </c>
      <c r="N205" s="11" t="s">
        <v>309</v>
      </c>
      <c r="P205" s="11" t="s">
        <v>322</v>
      </c>
      <c r="Q205" s="11" t="s">
        <v>323</v>
      </c>
      <c r="R205" s="11" t="s">
        <v>309</v>
      </c>
      <c r="T205" s="11" t="s">
        <v>209</v>
      </c>
      <c r="U205" s="11" t="s">
        <v>210</v>
      </c>
      <c r="V205" s="11" t="s">
        <v>211</v>
      </c>
      <c r="X205" s="11" t="s">
        <v>212</v>
      </c>
      <c r="Y205" s="11" t="s">
        <v>213</v>
      </c>
      <c r="Z205" s="11" t="s">
        <v>214</v>
      </c>
      <c r="AB205" s="11" t="s">
        <v>209</v>
      </c>
      <c r="AC205" s="11" t="s">
        <v>210</v>
      </c>
      <c r="AD205" s="11" t="s">
        <v>211</v>
      </c>
      <c r="AF205" s="11" t="s">
        <v>212</v>
      </c>
      <c r="AG205" s="11" t="s">
        <v>213</v>
      </c>
      <c r="AH205" s="11" t="s">
        <v>214</v>
      </c>
      <c r="AJ205" s="11" t="s">
        <v>377</v>
      </c>
      <c r="AK205" s="11" t="s">
        <v>378</v>
      </c>
      <c r="AL205" s="11" t="s">
        <v>379</v>
      </c>
      <c r="AR205" s="11" t="s">
        <v>209</v>
      </c>
      <c r="AS205" s="11" t="s">
        <v>210</v>
      </c>
      <c r="AT205" s="11" t="s">
        <v>211</v>
      </c>
      <c r="AV205" s="11" t="s">
        <v>322</v>
      </c>
      <c r="AW205" s="11" t="s">
        <v>323</v>
      </c>
      <c r="AX205" s="11" t="s">
        <v>309</v>
      </c>
      <c r="AZ205" s="11" t="s">
        <v>322</v>
      </c>
      <c r="BA205" s="11" t="s">
        <v>323</v>
      </c>
      <c r="BB205" s="11" t="s">
        <v>309</v>
      </c>
    </row>
    <row r="206" spans="1:54">
      <c r="A206" s="11" t="s">
        <v>382</v>
      </c>
      <c r="B206" s="11" t="s">
        <v>383</v>
      </c>
      <c r="C206" s="11" t="s">
        <v>252</v>
      </c>
      <c r="D206" s="11" t="s">
        <v>382</v>
      </c>
      <c r="E206" s="11" t="s">
        <v>383</v>
      </c>
      <c r="F206" s="11" t="s">
        <v>252</v>
      </c>
      <c r="H206" s="11" t="s">
        <v>324</v>
      </c>
      <c r="I206" s="11" t="s">
        <v>325</v>
      </c>
      <c r="J206" s="11" t="s">
        <v>326</v>
      </c>
      <c r="L206" s="11" t="s">
        <v>324</v>
      </c>
      <c r="M206" s="11" t="s">
        <v>325</v>
      </c>
      <c r="N206" s="11" t="s">
        <v>326</v>
      </c>
      <c r="P206" s="11" t="s">
        <v>324</v>
      </c>
      <c r="Q206" s="11" t="s">
        <v>325</v>
      </c>
      <c r="R206" s="11" t="s">
        <v>326</v>
      </c>
      <c r="T206" s="11" t="s">
        <v>212</v>
      </c>
      <c r="U206" s="11" t="s">
        <v>213</v>
      </c>
      <c r="V206" s="11" t="s">
        <v>214</v>
      </c>
      <c r="X206" s="11" t="s">
        <v>215</v>
      </c>
      <c r="Y206" s="11" t="s">
        <v>216</v>
      </c>
      <c r="Z206" s="11" t="s">
        <v>217</v>
      </c>
      <c r="AB206" s="11" t="s">
        <v>212</v>
      </c>
      <c r="AC206" s="11" t="s">
        <v>213</v>
      </c>
      <c r="AD206" s="11" t="s">
        <v>214</v>
      </c>
      <c r="AF206" s="11" t="s">
        <v>215</v>
      </c>
      <c r="AG206" s="11" t="s">
        <v>216</v>
      </c>
      <c r="AH206" s="11" t="s">
        <v>217</v>
      </c>
      <c r="AJ206" s="11" t="s">
        <v>380</v>
      </c>
      <c r="AK206" s="11" t="s">
        <v>381</v>
      </c>
      <c r="AL206" s="11" t="s">
        <v>277</v>
      </c>
      <c r="AR206" s="11" t="s">
        <v>212</v>
      </c>
      <c r="AS206" s="11" t="s">
        <v>213</v>
      </c>
      <c r="AT206" s="11" t="s">
        <v>214</v>
      </c>
      <c r="AV206" s="11" t="s">
        <v>324</v>
      </c>
      <c r="AW206" s="11" t="s">
        <v>325</v>
      </c>
      <c r="AX206" s="11" t="s">
        <v>326</v>
      </c>
      <c r="AZ206" s="11" t="s">
        <v>324</v>
      </c>
      <c r="BA206" s="11" t="s">
        <v>325</v>
      </c>
      <c r="BB206" s="11" t="s">
        <v>326</v>
      </c>
    </row>
    <row r="207" spans="1:54">
      <c r="A207" s="11" t="s">
        <v>384</v>
      </c>
      <c r="B207" s="11" t="s">
        <v>385</v>
      </c>
      <c r="C207" s="11" t="s">
        <v>338</v>
      </c>
      <c r="D207" s="11" t="s">
        <v>384</v>
      </c>
      <c r="E207" s="11" t="s">
        <v>385</v>
      </c>
      <c r="F207" s="11" t="s">
        <v>338</v>
      </c>
      <c r="H207" s="11" t="s">
        <v>327</v>
      </c>
      <c r="I207" s="11" t="s">
        <v>328</v>
      </c>
      <c r="J207" s="11" t="s">
        <v>329</v>
      </c>
      <c r="L207" s="11" t="s">
        <v>327</v>
      </c>
      <c r="M207" s="11" t="s">
        <v>328</v>
      </c>
      <c r="N207" s="11" t="s">
        <v>329</v>
      </c>
      <c r="P207" s="11" t="s">
        <v>327</v>
      </c>
      <c r="Q207" s="11" t="s">
        <v>328</v>
      </c>
      <c r="R207" s="11" t="s">
        <v>329</v>
      </c>
      <c r="T207" s="11" t="s">
        <v>215</v>
      </c>
      <c r="U207" s="11" t="s">
        <v>216</v>
      </c>
      <c r="V207" s="11" t="s">
        <v>217</v>
      </c>
      <c r="X207" s="11" t="s">
        <v>218</v>
      </c>
      <c r="Y207" s="11" t="s">
        <v>219</v>
      </c>
      <c r="Z207" s="11" t="s">
        <v>220</v>
      </c>
      <c r="AB207" s="11" t="s">
        <v>215</v>
      </c>
      <c r="AC207" s="11" t="s">
        <v>216</v>
      </c>
      <c r="AD207" s="11" t="s">
        <v>217</v>
      </c>
      <c r="AF207" s="11" t="s">
        <v>218</v>
      </c>
      <c r="AG207" s="11" t="s">
        <v>219</v>
      </c>
      <c r="AH207" s="11" t="s">
        <v>220</v>
      </c>
      <c r="AJ207" s="11" t="s">
        <v>199</v>
      </c>
      <c r="AK207" s="11" t="s">
        <v>200</v>
      </c>
      <c r="AL207" s="11" t="s">
        <v>201</v>
      </c>
      <c r="AR207" s="11" t="s">
        <v>215</v>
      </c>
      <c r="AS207" s="11" t="s">
        <v>216</v>
      </c>
      <c r="AT207" s="11" t="s">
        <v>217</v>
      </c>
      <c r="AV207" s="11" t="s">
        <v>327</v>
      </c>
      <c r="AW207" s="11" t="s">
        <v>328</v>
      </c>
      <c r="AX207" s="11" t="s">
        <v>329</v>
      </c>
      <c r="AZ207" s="11" t="s">
        <v>327</v>
      </c>
      <c r="BA207" s="11" t="s">
        <v>328</v>
      </c>
      <c r="BB207" s="11" t="s">
        <v>329</v>
      </c>
    </row>
    <row r="208" spans="1:54">
      <c r="A208" s="11" t="s">
        <v>386</v>
      </c>
      <c r="B208" s="11" t="s">
        <v>387</v>
      </c>
      <c r="C208" s="11" t="s">
        <v>388</v>
      </c>
      <c r="D208" s="11" t="s">
        <v>386</v>
      </c>
      <c r="E208" s="11" t="s">
        <v>387</v>
      </c>
      <c r="F208" s="11" t="s">
        <v>388</v>
      </c>
      <c r="H208" s="11" t="s">
        <v>330</v>
      </c>
      <c r="I208" s="11" t="s">
        <v>331</v>
      </c>
      <c r="J208" s="11" t="s">
        <v>332</v>
      </c>
      <c r="L208" s="11" t="s">
        <v>330</v>
      </c>
      <c r="M208" s="11" t="s">
        <v>331</v>
      </c>
      <c r="N208" s="11" t="s">
        <v>332</v>
      </c>
      <c r="P208" s="11" t="s">
        <v>330</v>
      </c>
      <c r="Q208" s="11" t="s">
        <v>331</v>
      </c>
      <c r="R208" s="11" t="s">
        <v>332</v>
      </c>
      <c r="T208" s="11" t="s">
        <v>218</v>
      </c>
      <c r="U208" s="11" t="s">
        <v>219</v>
      </c>
      <c r="V208" s="11" t="s">
        <v>220</v>
      </c>
      <c r="X208" s="11" t="s">
        <v>221</v>
      </c>
      <c r="Y208" s="11" t="s">
        <v>222</v>
      </c>
      <c r="Z208" s="11" t="s">
        <v>223</v>
      </c>
      <c r="AB208" s="11" t="s">
        <v>218</v>
      </c>
      <c r="AC208" s="11" t="s">
        <v>219</v>
      </c>
      <c r="AD208" s="11" t="s">
        <v>220</v>
      </c>
      <c r="AF208" s="11" t="s">
        <v>221</v>
      </c>
      <c r="AG208" s="11" t="s">
        <v>222</v>
      </c>
      <c r="AH208" s="11" t="s">
        <v>223</v>
      </c>
      <c r="AJ208" s="11" t="s">
        <v>199</v>
      </c>
      <c r="AK208" s="11" t="s">
        <v>200</v>
      </c>
      <c r="AL208" s="11" t="s">
        <v>201</v>
      </c>
      <c r="AR208" s="11" t="s">
        <v>218</v>
      </c>
      <c r="AS208" s="11" t="s">
        <v>219</v>
      </c>
      <c r="AT208" s="11" t="s">
        <v>220</v>
      </c>
      <c r="AV208" s="11" t="s">
        <v>330</v>
      </c>
      <c r="AW208" s="11" t="s">
        <v>331</v>
      </c>
      <c r="AX208" s="11" t="s">
        <v>332</v>
      </c>
      <c r="AZ208" s="11" t="s">
        <v>330</v>
      </c>
      <c r="BA208" s="11" t="s">
        <v>331</v>
      </c>
      <c r="BB208" s="11" t="s">
        <v>332</v>
      </c>
    </row>
    <row r="209" spans="1:54">
      <c r="A209" s="11" t="s">
        <v>389</v>
      </c>
      <c r="B209" s="11" t="s">
        <v>390</v>
      </c>
      <c r="C209" s="11" t="s">
        <v>208</v>
      </c>
      <c r="D209" s="11" t="s">
        <v>389</v>
      </c>
      <c r="E209" s="11" t="s">
        <v>390</v>
      </c>
      <c r="F209" s="11" t="s">
        <v>208</v>
      </c>
      <c r="H209" s="11" t="s">
        <v>333</v>
      </c>
      <c r="I209" s="11" t="s">
        <v>334</v>
      </c>
      <c r="J209" s="11" t="s">
        <v>335</v>
      </c>
      <c r="L209" s="11" t="s">
        <v>333</v>
      </c>
      <c r="M209" s="11" t="s">
        <v>334</v>
      </c>
      <c r="N209" s="11" t="s">
        <v>335</v>
      </c>
      <c r="P209" s="11" t="s">
        <v>333</v>
      </c>
      <c r="Q209" s="11" t="s">
        <v>334</v>
      </c>
      <c r="R209" s="11" t="s">
        <v>335</v>
      </c>
      <c r="T209" s="11" t="s">
        <v>221</v>
      </c>
      <c r="U209" s="11" t="s">
        <v>222</v>
      </c>
      <c r="V209" s="11" t="s">
        <v>223</v>
      </c>
      <c r="X209" s="11" t="s">
        <v>224</v>
      </c>
      <c r="Y209" s="11" t="s">
        <v>225</v>
      </c>
      <c r="Z209" s="11" t="s">
        <v>201</v>
      </c>
      <c r="AB209" s="11" t="s">
        <v>221</v>
      </c>
      <c r="AC209" s="11" t="s">
        <v>222</v>
      </c>
      <c r="AD209" s="11" t="s">
        <v>223</v>
      </c>
      <c r="AF209" s="11" t="s">
        <v>224</v>
      </c>
      <c r="AG209" s="11" t="s">
        <v>225</v>
      </c>
      <c r="AH209" s="11" t="s">
        <v>201</v>
      </c>
      <c r="AJ209" s="11" t="s">
        <v>382</v>
      </c>
      <c r="AK209" s="11" t="s">
        <v>383</v>
      </c>
      <c r="AL209" s="11" t="s">
        <v>252</v>
      </c>
      <c r="AR209" s="11" t="s">
        <v>311</v>
      </c>
      <c r="AS209" s="11" t="s">
        <v>312</v>
      </c>
      <c r="AT209" s="11" t="s">
        <v>313</v>
      </c>
      <c r="AV209" s="11" t="s">
        <v>333</v>
      </c>
      <c r="AW209" s="11" t="s">
        <v>334</v>
      </c>
      <c r="AX209" s="11" t="s">
        <v>335</v>
      </c>
      <c r="AZ209" s="11" t="s">
        <v>333</v>
      </c>
      <c r="BA209" s="11" t="s">
        <v>334</v>
      </c>
      <c r="BB209" s="11" t="s">
        <v>335</v>
      </c>
    </row>
    <row r="210" spans="1:54">
      <c r="A210" s="11" t="s">
        <v>212</v>
      </c>
      <c r="B210" s="11" t="s">
        <v>213</v>
      </c>
      <c r="C210" s="11" t="s">
        <v>214</v>
      </c>
      <c r="D210" s="11" t="s">
        <v>212</v>
      </c>
      <c r="E210" s="11" t="s">
        <v>213</v>
      </c>
      <c r="F210" s="11" t="s">
        <v>214</v>
      </c>
      <c r="H210" s="11" t="s">
        <v>339</v>
      </c>
      <c r="I210" s="11" t="s">
        <v>340</v>
      </c>
      <c r="J210" s="11" t="s">
        <v>277</v>
      </c>
      <c r="L210" s="11" t="s">
        <v>339</v>
      </c>
      <c r="M210" s="11" t="s">
        <v>340</v>
      </c>
      <c r="N210" s="11" t="s">
        <v>277</v>
      </c>
      <c r="P210" s="11" t="s">
        <v>339</v>
      </c>
      <c r="Q210" s="11" t="s">
        <v>340</v>
      </c>
      <c r="R210" s="11" t="s">
        <v>277</v>
      </c>
      <c r="T210" s="11" t="s">
        <v>224</v>
      </c>
      <c r="U210" s="11" t="s">
        <v>225</v>
      </c>
      <c r="V210" s="11" t="s">
        <v>201</v>
      </c>
      <c r="X210" s="11" t="s">
        <v>226</v>
      </c>
      <c r="Y210" s="11" t="s">
        <v>227</v>
      </c>
      <c r="Z210" s="11" t="s">
        <v>228</v>
      </c>
      <c r="AB210" s="11" t="s">
        <v>224</v>
      </c>
      <c r="AC210" s="11" t="s">
        <v>225</v>
      </c>
      <c r="AD210" s="11" t="s">
        <v>201</v>
      </c>
      <c r="AF210" s="11" t="s">
        <v>226</v>
      </c>
      <c r="AG210" s="11" t="s">
        <v>227</v>
      </c>
      <c r="AH210" s="11" t="s">
        <v>228</v>
      </c>
      <c r="AJ210" s="11" t="s">
        <v>384</v>
      </c>
      <c r="AK210" s="11" t="s">
        <v>385</v>
      </c>
      <c r="AL210" s="11" t="s">
        <v>338</v>
      </c>
      <c r="AR210" s="11" t="s">
        <v>221</v>
      </c>
      <c r="AS210" s="11" t="s">
        <v>222</v>
      </c>
      <c r="AT210" s="11" t="s">
        <v>223</v>
      </c>
      <c r="AV210" s="11" t="s">
        <v>339</v>
      </c>
      <c r="AW210" s="11" t="s">
        <v>340</v>
      </c>
      <c r="AX210" s="11" t="s">
        <v>277</v>
      </c>
      <c r="AZ210" s="11" t="s">
        <v>339</v>
      </c>
      <c r="BA210" s="11" t="s">
        <v>340</v>
      </c>
      <c r="BB210" s="11" t="s">
        <v>277</v>
      </c>
    </row>
    <row r="211" spans="1:54">
      <c r="A211" s="11" t="s">
        <v>394</v>
      </c>
      <c r="B211" s="11" t="s">
        <v>395</v>
      </c>
      <c r="C211" s="11" t="s">
        <v>263</v>
      </c>
      <c r="D211" s="11" t="s">
        <v>394</v>
      </c>
      <c r="E211" s="11" t="s">
        <v>395</v>
      </c>
      <c r="F211" s="11" t="s">
        <v>263</v>
      </c>
      <c r="H211" s="11" t="s">
        <v>336</v>
      </c>
      <c r="I211" s="11" t="s">
        <v>337</v>
      </c>
      <c r="J211" s="11" t="s">
        <v>338</v>
      </c>
      <c r="L211" s="11" t="s">
        <v>336</v>
      </c>
      <c r="M211" s="11" t="s">
        <v>337</v>
      </c>
      <c r="N211" s="11" t="s">
        <v>338</v>
      </c>
      <c r="P211" s="11" t="s">
        <v>336</v>
      </c>
      <c r="Q211" s="11" t="s">
        <v>337</v>
      </c>
      <c r="R211" s="11" t="s">
        <v>338</v>
      </c>
      <c r="T211" s="11" t="s">
        <v>226</v>
      </c>
      <c r="U211" s="11" t="s">
        <v>227</v>
      </c>
      <c r="V211" s="11" t="s">
        <v>228</v>
      </c>
      <c r="X211" s="11" t="s">
        <v>229</v>
      </c>
      <c r="Y211" s="11" t="s">
        <v>230</v>
      </c>
      <c r="Z211" s="11" t="s">
        <v>231</v>
      </c>
      <c r="AB211" s="11" t="s">
        <v>226</v>
      </c>
      <c r="AC211" s="11" t="s">
        <v>227</v>
      </c>
      <c r="AD211" s="11" t="s">
        <v>228</v>
      </c>
      <c r="AF211" s="11" t="s">
        <v>229</v>
      </c>
      <c r="AG211" s="11" t="s">
        <v>230</v>
      </c>
      <c r="AH211" s="11" t="s">
        <v>231</v>
      </c>
      <c r="AJ211" s="11" t="s">
        <v>203</v>
      </c>
      <c r="AK211" s="11" t="s">
        <v>204</v>
      </c>
      <c r="AL211" s="11" t="s">
        <v>205</v>
      </c>
      <c r="AR211" s="11" t="s">
        <v>224</v>
      </c>
      <c r="AS211" s="11" t="s">
        <v>225</v>
      </c>
      <c r="AT211" s="11" t="s">
        <v>201</v>
      </c>
      <c r="AV211" s="11" t="s">
        <v>336</v>
      </c>
      <c r="AW211" s="11" t="s">
        <v>337</v>
      </c>
      <c r="AX211" s="11" t="s">
        <v>338</v>
      </c>
      <c r="AZ211" s="11" t="s">
        <v>336</v>
      </c>
      <c r="BA211" s="11" t="s">
        <v>337</v>
      </c>
      <c r="BB211" s="11" t="s">
        <v>338</v>
      </c>
    </row>
    <row r="212" spans="1:54">
      <c r="A212" s="11" t="s">
        <v>391</v>
      </c>
      <c r="B212" s="11" t="s">
        <v>392</v>
      </c>
      <c r="C212" s="11" t="s">
        <v>393</v>
      </c>
      <c r="D212" s="11" t="s">
        <v>391</v>
      </c>
      <c r="E212" s="11" t="s">
        <v>392</v>
      </c>
      <c r="F212" s="11" t="s">
        <v>393</v>
      </c>
      <c r="H212" s="11" t="s">
        <v>341</v>
      </c>
      <c r="I212" s="11" t="s">
        <v>342</v>
      </c>
      <c r="J212" s="11" t="s">
        <v>343</v>
      </c>
      <c r="L212" s="11" t="s">
        <v>341</v>
      </c>
      <c r="M212" s="11" t="s">
        <v>342</v>
      </c>
      <c r="N212" s="11" t="s">
        <v>343</v>
      </c>
      <c r="P212" s="11" t="s">
        <v>341</v>
      </c>
      <c r="Q212" s="11" t="s">
        <v>342</v>
      </c>
      <c r="R212" s="11" t="s">
        <v>343</v>
      </c>
      <c r="T212" s="11" t="s">
        <v>229</v>
      </c>
      <c r="U212" s="11" t="s">
        <v>230</v>
      </c>
      <c r="V212" s="11" t="s">
        <v>231</v>
      </c>
      <c r="X212" s="11" t="s">
        <v>232</v>
      </c>
      <c r="Y212" s="11" t="s">
        <v>233</v>
      </c>
      <c r="Z212" s="11" t="s">
        <v>234</v>
      </c>
      <c r="AB212" s="11" t="s">
        <v>229</v>
      </c>
      <c r="AC212" s="11" t="s">
        <v>230</v>
      </c>
      <c r="AD212" s="11" t="s">
        <v>231</v>
      </c>
      <c r="AF212" s="11" t="s">
        <v>232</v>
      </c>
      <c r="AG212" s="11" t="s">
        <v>233</v>
      </c>
      <c r="AH212" s="11" t="s">
        <v>234</v>
      </c>
      <c r="AJ212" s="11" t="s">
        <v>206</v>
      </c>
      <c r="AK212" s="11" t="s">
        <v>207</v>
      </c>
      <c r="AL212" s="11" t="s">
        <v>208</v>
      </c>
      <c r="AR212" s="11" t="s">
        <v>226</v>
      </c>
      <c r="AS212" s="11" t="s">
        <v>227</v>
      </c>
      <c r="AT212" s="11" t="s">
        <v>228</v>
      </c>
      <c r="AV212" s="11" t="s">
        <v>341</v>
      </c>
      <c r="AW212" s="11" t="s">
        <v>342</v>
      </c>
      <c r="AX212" s="11" t="s">
        <v>343</v>
      </c>
      <c r="AZ212" s="11" t="s">
        <v>341</v>
      </c>
      <c r="BA212" s="11" t="s">
        <v>342</v>
      </c>
      <c r="BB212" s="11" t="s">
        <v>343</v>
      </c>
    </row>
    <row r="213" spans="1:54">
      <c r="A213" s="11" t="s">
        <v>396</v>
      </c>
      <c r="B213" s="11" t="s">
        <v>397</v>
      </c>
      <c r="C213" s="11" t="s">
        <v>343</v>
      </c>
      <c r="D213" s="11" t="s">
        <v>396</v>
      </c>
      <c r="E213" s="11" t="s">
        <v>397</v>
      </c>
      <c r="F213" s="11" t="s">
        <v>343</v>
      </c>
      <c r="H213" s="11" t="s">
        <v>344</v>
      </c>
      <c r="I213" s="11" t="s">
        <v>345</v>
      </c>
      <c r="J213" s="11" t="s">
        <v>288</v>
      </c>
      <c r="L213" s="11" t="s">
        <v>344</v>
      </c>
      <c r="M213" s="11" t="s">
        <v>345</v>
      </c>
      <c r="N213" s="11" t="s">
        <v>288</v>
      </c>
      <c r="P213" s="11" t="s">
        <v>344</v>
      </c>
      <c r="Q213" s="11" t="s">
        <v>345</v>
      </c>
      <c r="R213" s="11" t="s">
        <v>288</v>
      </c>
      <c r="T213" s="11" t="s">
        <v>232</v>
      </c>
      <c r="U213" s="11" t="s">
        <v>233</v>
      </c>
      <c r="V213" s="11" t="s">
        <v>234</v>
      </c>
      <c r="X213" s="11" t="s">
        <v>235</v>
      </c>
      <c r="Y213" s="11" t="s">
        <v>236</v>
      </c>
      <c r="Z213" s="11" t="s">
        <v>237</v>
      </c>
      <c r="AB213" s="11" t="s">
        <v>232</v>
      </c>
      <c r="AC213" s="11" t="s">
        <v>233</v>
      </c>
      <c r="AD213" s="11" t="s">
        <v>234</v>
      </c>
      <c r="AF213" s="11" t="s">
        <v>235</v>
      </c>
      <c r="AG213" s="11" t="s">
        <v>236</v>
      </c>
      <c r="AH213" s="11" t="s">
        <v>237</v>
      </c>
      <c r="AJ213" s="11" t="s">
        <v>386</v>
      </c>
      <c r="AK213" s="11" t="s">
        <v>387</v>
      </c>
      <c r="AL213" s="11" t="s">
        <v>388</v>
      </c>
      <c r="AR213" s="11" t="s">
        <v>229</v>
      </c>
      <c r="AS213" s="11" t="s">
        <v>230</v>
      </c>
      <c r="AT213" s="11" t="s">
        <v>231</v>
      </c>
      <c r="AV213" s="11" t="s">
        <v>344</v>
      </c>
      <c r="AW213" s="11" t="s">
        <v>345</v>
      </c>
      <c r="AX213" s="11" t="s">
        <v>288</v>
      </c>
      <c r="AZ213" s="11" t="s">
        <v>344</v>
      </c>
      <c r="BA213" s="11" t="s">
        <v>345</v>
      </c>
      <c r="BB213" s="11" t="s">
        <v>288</v>
      </c>
    </row>
    <row r="214" spans="1:54">
      <c r="A214" s="11" t="s">
        <v>398</v>
      </c>
      <c r="B214" s="11" t="s">
        <v>399</v>
      </c>
      <c r="C214" s="11" t="s">
        <v>400</v>
      </c>
      <c r="D214" s="11" t="s">
        <v>398</v>
      </c>
      <c r="E214" s="11" t="s">
        <v>399</v>
      </c>
      <c r="F214" s="11" t="s">
        <v>400</v>
      </c>
      <c r="H214" s="11" t="s">
        <v>352</v>
      </c>
      <c r="I214" s="11" t="s">
        <v>353</v>
      </c>
      <c r="J214" s="11" t="s">
        <v>354</v>
      </c>
      <c r="L214" s="11" t="s">
        <v>352</v>
      </c>
      <c r="M214" s="11" t="s">
        <v>353</v>
      </c>
      <c r="N214" s="11" t="s">
        <v>354</v>
      </c>
      <c r="P214" s="11" t="s">
        <v>352</v>
      </c>
      <c r="Q214" s="11" t="s">
        <v>353</v>
      </c>
      <c r="R214" s="11" t="s">
        <v>354</v>
      </c>
      <c r="T214" s="11" t="s">
        <v>235</v>
      </c>
      <c r="U214" s="11" t="s">
        <v>236</v>
      </c>
      <c r="V214" s="11" t="s">
        <v>237</v>
      </c>
      <c r="X214" s="11" t="s">
        <v>611</v>
      </c>
      <c r="Y214" s="11" t="s">
        <v>612</v>
      </c>
      <c r="Z214" s="11" t="s">
        <v>309</v>
      </c>
      <c r="AB214" s="11" t="s">
        <v>235</v>
      </c>
      <c r="AC214" s="11" t="s">
        <v>236</v>
      </c>
      <c r="AD214" s="11" t="s">
        <v>237</v>
      </c>
      <c r="AF214" s="11" t="s">
        <v>611</v>
      </c>
      <c r="AG214" s="11" t="s">
        <v>612</v>
      </c>
      <c r="AH214" s="11" t="s">
        <v>309</v>
      </c>
      <c r="AJ214" s="11" t="s">
        <v>389</v>
      </c>
      <c r="AK214" s="11" t="s">
        <v>390</v>
      </c>
      <c r="AL214" s="11" t="s">
        <v>208</v>
      </c>
      <c r="AR214" s="11" t="s">
        <v>232</v>
      </c>
      <c r="AS214" s="11" t="s">
        <v>233</v>
      </c>
      <c r="AT214" s="11" t="s">
        <v>234</v>
      </c>
      <c r="AV214" s="11" t="s">
        <v>352</v>
      </c>
      <c r="AW214" s="11" t="s">
        <v>353</v>
      </c>
      <c r="AX214" s="11" t="s">
        <v>354</v>
      </c>
      <c r="AZ214" s="11" t="s">
        <v>352</v>
      </c>
      <c r="BA214" s="11" t="s">
        <v>353</v>
      </c>
      <c r="BB214" s="11" t="s">
        <v>354</v>
      </c>
    </row>
    <row r="215" spans="1:54">
      <c r="A215" s="11" t="s">
        <v>401</v>
      </c>
      <c r="B215" s="11" t="s">
        <v>402</v>
      </c>
      <c r="C215" s="11" t="s">
        <v>274</v>
      </c>
      <c r="D215" s="11" t="s">
        <v>401</v>
      </c>
      <c r="E215" s="11" t="s">
        <v>402</v>
      </c>
      <c r="F215" s="11" t="s">
        <v>274</v>
      </c>
      <c r="H215" s="11" t="s">
        <v>346</v>
      </c>
      <c r="I215" s="11" t="s">
        <v>347</v>
      </c>
      <c r="J215" s="11" t="s">
        <v>348</v>
      </c>
      <c r="L215" s="11" t="s">
        <v>346</v>
      </c>
      <c r="M215" s="11" t="s">
        <v>347</v>
      </c>
      <c r="N215" s="11" t="s">
        <v>348</v>
      </c>
      <c r="P215" s="11" t="s">
        <v>346</v>
      </c>
      <c r="Q215" s="11" t="s">
        <v>347</v>
      </c>
      <c r="R215" s="11" t="s">
        <v>348</v>
      </c>
      <c r="T215" s="11" t="s">
        <v>611</v>
      </c>
      <c r="U215" s="11" t="s">
        <v>612</v>
      </c>
      <c r="V215" s="11" t="s">
        <v>309</v>
      </c>
      <c r="X215" s="11" t="s">
        <v>238</v>
      </c>
      <c r="Y215" s="11" t="s">
        <v>239</v>
      </c>
      <c r="Z215" s="11" t="s">
        <v>240</v>
      </c>
      <c r="AB215" s="11" t="s">
        <v>611</v>
      </c>
      <c r="AC215" s="11" t="s">
        <v>612</v>
      </c>
      <c r="AD215" s="11" t="s">
        <v>309</v>
      </c>
      <c r="AF215" s="11" t="s">
        <v>238</v>
      </c>
      <c r="AG215" s="11" t="s">
        <v>239</v>
      </c>
      <c r="AH215" s="11" t="s">
        <v>240</v>
      </c>
      <c r="AJ215" s="11" t="s">
        <v>209</v>
      </c>
      <c r="AK215" s="11" t="s">
        <v>210</v>
      </c>
      <c r="AL215" s="11" t="s">
        <v>211</v>
      </c>
      <c r="AR215" s="11" t="s">
        <v>235</v>
      </c>
      <c r="AS215" s="11" t="s">
        <v>236</v>
      </c>
      <c r="AT215" s="11" t="s">
        <v>237</v>
      </c>
      <c r="AV215" s="11" t="s">
        <v>346</v>
      </c>
      <c r="AW215" s="11" t="s">
        <v>347</v>
      </c>
      <c r="AX215" s="11" t="s">
        <v>348</v>
      </c>
      <c r="AZ215" s="11" t="s">
        <v>346</v>
      </c>
      <c r="BA215" s="11" t="s">
        <v>347</v>
      </c>
      <c r="BB215" s="11" t="s">
        <v>348</v>
      </c>
    </row>
    <row r="216" spans="1:54">
      <c r="A216" s="11" t="s">
        <v>403</v>
      </c>
      <c r="B216" s="11" t="s">
        <v>404</v>
      </c>
      <c r="C216" s="11" t="s">
        <v>405</v>
      </c>
      <c r="D216" s="11" t="s">
        <v>403</v>
      </c>
      <c r="E216" s="11" t="s">
        <v>404</v>
      </c>
      <c r="F216" s="11" t="s">
        <v>405</v>
      </c>
      <c r="H216" s="11" t="s">
        <v>355</v>
      </c>
      <c r="I216" s="11" t="s">
        <v>356</v>
      </c>
      <c r="J216" s="11" t="s">
        <v>351</v>
      </c>
      <c r="L216" s="11" t="s">
        <v>355</v>
      </c>
      <c r="M216" s="11" t="s">
        <v>356</v>
      </c>
      <c r="N216" s="11" t="s">
        <v>351</v>
      </c>
      <c r="P216" s="11" t="s">
        <v>355</v>
      </c>
      <c r="Q216" s="11" t="s">
        <v>356</v>
      </c>
      <c r="R216" s="11" t="s">
        <v>351</v>
      </c>
      <c r="T216" s="11" t="s">
        <v>238</v>
      </c>
      <c r="U216" s="11" t="s">
        <v>239</v>
      </c>
      <c r="V216" s="11" t="s">
        <v>240</v>
      </c>
      <c r="X216" s="11" t="s">
        <v>241</v>
      </c>
      <c r="Y216" s="11" t="s">
        <v>242</v>
      </c>
      <c r="Z216" s="11" t="s">
        <v>243</v>
      </c>
      <c r="AB216" s="11" t="s">
        <v>238</v>
      </c>
      <c r="AC216" s="11" t="s">
        <v>239</v>
      </c>
      <c r="AD216" s="11" t="s">
        <v>240</v>
      </c>
      <c r="AF216" s="11" t="s">
        <v>241</v>
      </c>
      <c r="AG216" s="11" t="s">
        <v>242</v>
      </c>
      <c r="AH216" s="11" t="s">
        <v>243</v>
      </c>
      <c r="AJ216" s="11" t="s">
        <v>212</v>
      </c>
      <c r="AK216" s="11" t="s">
        <v>213</v>
      </c>
      <c r="AL216" s="11" t="s">
        <v>214</v>
      </c>
      <c r="AR216" s="11" t="s">
        <v>611</v>
      </c>
      <c r="AS216" s="11" t="s">
        <v>612</v>
      </c>
      <c r="AT216" s="11" t="s">
        <v>309</v>
      </c>
      <c r="AV216" s="11" t="s">
        <v>355</v>
      </c>
      <c r="AW216" s="11" t="s">
        <v>356</v>
      </c>
      <c r="AX216" s="11" t="s">
        <v>351</v>
      </c>
      <c r="AZ216" s="11" t="s">
        <v>355</v>
      </c>
      <c r="BA216" s="11" t="s">
        <v>356</v>
      </c>
      <c r="BB216" s="11" t="s">
        <v>351</v>
      </c>
    </row>
    <row r="217" spans="1:54">
      <c r="A217" s="11" t="s">
        <v>406</v>
      </c>
      <c r="B217" s="11" t="s">
        <v>407</v>
      </c>
      <c r="C217" s="11" t="s">
        <v>405</v>
      </c>
      <c r="D217" s="11" t="s">
        <v>406</v>
      </c>
      <c r="E217" s="11" t="s">
        <v>407</v>
      </c>
      <c r="F217" s="11" t="s">
        <v>405</v>
      </c>
      <c r="H217" s="11" t="s">
        <v>349</v>
      </c>
      <c r="I217" s="11" t="s">
        <v>350</v>
      </c>
      <c r="J217" s="11" t="s">
        <v>351</v>
      </c>
      <c r="L217" s="11" t="s">
        <v>349</v>
      </c>
      <c r="M217" s="11" t="s">
        <v>350</v>
      </c>
      <c r="N217" s="11" t="s">
        <v>351</v>
      </c>
      <c r="P217" s="11" t="s">
        <v>349</v>
      </c>
      <c r="Q217" s="11" t="s">
        <v>350</v>
      </c>
      <c r="R217" s="11" t="s">
        <v>351</v>
      </c>
      <c r="T217" s="11" t="s">
        <v>241</v>
      </c>
      <c r="U217" s="11" t="s">
        <v>242</v>
      </c>
      <c r="V217" s="11" t="s">
        <v>243</v>
      </c>
      <c r="X217" s="11" t="s">
        <v>244</v>
      </c>
      <c r="Y217" s="11" t="s">
        <v>245</v>
      </c>
      <c r="Z217" s="11" t="s">
        <v>246</v>
      </c>
      <c r="AB217" s="11" t="s">
        <v>241</v>
      </c>
      <c r="AC217" s="11" t="s">
        <v>242</v>
      </c>
      <c r="AD217" s="11" t="s">
        <v>243</v>
      </c>
      <c r="AF217" s="11" t="s">
        <v>244</v>
      </c>
      <c r="AG217" s="11" t="s">
        <v>245</v>
      </c>
      <c r="AH217" s="11" t="s">
        <v>246</v>
      </c>
      <c r="AJ217" s="11" t="s">
        <v>212</v>
      </c>
      <c r="AK217" s="11" t="s">
        <v>213</v>
      </c>
      <c r="AL217" s="11" t="s">
        <v>214</v>
      </c>
      <c r="AR217" s="11" t="s">
        <v>238</v>
      </c>
      <c r="AS217" s="11" t="s">
        <v>239</v>
      </c>
      <c r="AT217" s="11" t="s">
        <v>240</v>
      </c>
      <c r="AV217" s="11" t="s">
        <v>349</v>
      </c>
      <c r="AW217" s="11" t="s">
        <v>350</v>
      </c>
      <c r="AX217" s="11" t="s">
        <v>351</v>
      </c>
      <c r="AZ217" s="11" t="s">
        <v>349</v>
      </c>
      <c r="BA217" s="11" t="s">
        <v>350</v>
      </c>
      <c r="BB217" s="11" t="s">
        <v>351</v>
      </c>
    </row>
    <row r="218" spans="1:54">
      <c r="A218" s="11" t="s">
        <v>408</v>
      </c>
      <c r="B218" s="11" t="s">
        <v>409</v>
      </c>
      <c r="C218" s="11" t="s">
        <v>410</v>
      </c>
      <c r="D218" s="11" t="s">
        <v>408</v>
      </c>
      <c r="E218" s="11" t="s">
        <v>409</v>
      </c>
      <c r="F218" s="11" t="s">
        <v>410</v>
      </c>
      <c r="H218" s="11" t="s">
        <v>357</v>
      </c>
      <c r="I218" s="11" t="s">
        <v>358</v>
      </c>
      <c r="J218" s="11" t="s">
        <v>359</v>
      </c>
      <c r="L218" s="11" t="s">
        <v>357</v>
      </c>
      <c r="M218" s="11" t="s">
        <v>358</v>
      </c>
      <c r="N218" s="11" t="s">
        <v>359</v>
      </c>
      <c r="P218" s="11" t="s">
        <v>357</v>
      </c>
      <c r="Q218" s="11" t="s">
        <v>358</v>
      </c>
      <c r="R218" s="11" t="s">
        <v>359</v>
      </c>
      <c r="T218" s="11" t="s">
        <v>244</v>
      </c>
      <c r="U218" s="11" t="s">
        <v>245</v>
      </c>
      <c r="V218" s="11" t="s">
        <v>246</v>
      </c>
      <c r="X218" s="11" t="s">
        <v>247</v>
      </c>
      <c r="Y218" s="11" t="s">
        <v>248</v>
      </c>
      <c r="Z218" s="11" t="s">
        <v>249</v>
      </c>
      <c r="AB218" s="11" t="s">
        <v>244</v>
      </c>
      <c r="AC218" s="11" t="s">
        <v>245</v>
      </c>
      <c r="AD218" s="11" t="s">
        <v>246</v>
      </c>
      <c r="AF218" s="11" t="s">
        <v>247</v>
      </c>
      <c r="AG218" s="11" t="s">
        <v>248</v>
      </c>
      <c r="AH218" s="11" t="s">
        <v>249</v>
      </c>
      <c r="AJ218" s="11" t="s">
        <v>215</v>
      </c>
      <c r="AK218" s="11" t="s">
        <v>216</v>
      </c>
      <c r="AL218" s="11" t="s">
        <v>217</v>
      </c>
      <c r="AR218" s="11" t="s">
        <v>241</v>
      </c>
      <c r="AS218" s="11" t="s">
        <v>242</v>
      </c>
      <c r="AT218" s="11" t="s">
        <v>243</v>
      </c>
      <c r="AV218" s="11" t="s">
        <v>357</v>
      </c>
      <c r="AW218" s="11" t="s">
        <v>358</v>
      </c>
      <c r="AX218" s="11" t="s">
        <v>359</v>
      </c>
      <c r="AZ218" s="11" t="s">
        <v>357</v>
      </c>
      <c r="BA218" s="11" t="s">
        <v>358</v>
      </c>
      <c r="BB218" s="11" t="s">
        <v>359</v>
      </c>
    </row>
    <row r="219" spans="1:54">
      <c r="A219" s="11" t="s">
        <v>411</v>
      </c>
      <c r="B219" s="11" t="s">
        <v>412</v>
      </c>
      <c r="C219" s="11" t="s">
        <v>413</v>
      </c>
      <c r="D219" s="11" t="s">
        <v>411</v>
      </c>
      <c r="E219" s="11" t="s">
        <v>412</v>
      </c>
      <c r="F219" s="11" t="s">
        <v>413</v>
      </c>
      <c r="H219" s="11" t="s">
        <v>360</v>
      </c>
      <c r="I219" s="11" t="s">
        <v>361</v>
      </c>
      <c r="J219" s="11" t="s">
        <v>362</v>
      </c>
      <c r="L219" s="11" t="s">
        <v>360</v>
      </c>
      <c r="M219" s="11" t="s">
        <v>361</v>
      </c>
      <c r="N219" s="11" t="s">
        <v>362</v>
      </c>
      <c r="P219" s="11" t="s">
        <v>360</v>
      </c>
      <c r="Q219" s="11" t="s">
        <v>361</v>
      </c>
      <c r="R219" s="11" t="s">
        <v>362</v>
      </c>
      <c r="T219" s="11" t="s">
        <v>247</v>
      </c>
      <c r="U219" s="11" t="s">
        <v>248</v>
      </c>
      <c r="V219" s="11" t="s">
        <v>249</v>
      </c>
      <c r="X219" s="11" t="s">
        <v>613</v>
      </c>
      <c r="Y219" s="11" t="s">
        <v>614</v>
      </c>
      <c r="Z219" s="11" t="s">
        <v>615</v>
      </c>
      <c r="AB219" s="11" t="s">
        <v>247</v>
      </c>
      <c r="AC219" s="11" t="s">
        <v>248</v>
      </c>
      <c r="AD219" s="11" t="s">
        <v>249</v>
      </c>
      <c r="AF219" s="11" t="s">
        <v>613</v>
      </c>
      <c r="AG219" s="11" t="s">
        <v>614</v>
      </c>
      <c r="AH219" s="11" t="s">
        <v>615</v>
      </c>
      <c r="AJ219" s="11" t="s">
        <v>394</v>
      </c>
      <c r="AK219" s="11" t="s">
        <v>395</v>
      </c>
      <c r="AL219" s="11" t="s">
        <v>263</v>
      </c>
      <c r="AR219" s="11" t="s">
        <v>244</v>
      </c>
      <c r="AS219" s="11" t="s">
        <v>245</v>
      </c>
      <c r="AT219" s="11" t="s">
        <v>246</v>
      </c>
      <c r="AV219" s="11" t="s">
        <v>360</v>
      </c>
      <c r="AW219" s="11" t="s">
        <v>361</v>
      </c>
      <c r="AX219" s="11" t="s">
        <v>362</v>
      </c>
      <c r="AZ219" s="11" t="s">
        <v>360</v>
      </c>
      <c r="BA219" s="11" t="s">
        <v>361</v>
      </c>
      <c r="BB219" s="11" t="s">
        <v>362</v>
      </c>
    </row>
    <row r="220" spans="1:54">
      <c r="A220" s="11" t="s">
        <v>414</v>
      </c>
      <c r="B220" s="11" t="s">
        <v>415</v>
      </c>
      <c r="C220" s="11" t="s">
        <v>263</v>
      </c>
      <c r="D220" s="11" t="s">
        <v>414</v>
      </c>
      <c r="E220" s="11" t="s">
        <v>415</v>
      </c>
      <c r="F220" s="11" t="s">
        <v>263</v>
      </c>
      <c r="H220" s="11" t="s">
        <v>363</v>
      </c>
      <c r="I220" s="11" t="s">
        <v>364</v>
      </c>
      <c r="J220" s="11" t="s">
        <v>365</v>
      </c>
      <c r="L220" s="11" t="s">
        <v>363</v>
      </c>
      <c r="M220" s="11" t="s">
        <v>364</v>
      </c>
      <c r="N220" s="11" t="s">
        <v>365</v>
      </c>
      <c r="P220" s="11" t="s">
        <v>363</v>
      </c>
      <c r="Q220" s="11" t="s">
        <v>364</v>
      </c>
      <c r="R220" s="11" t="s">
        <v>365</v>
      </c>
      <c r="T220" s="11" t="s">
        <v>613</v>
      </c>
      <c r="U220" s="11" t="s">
        <v>614</v>
      </c>
      <c r="V220" s="11" t="s">
        <v>615</v>
      </c>
      <c r="X220" s="11" t="s">
        <v>250</v>
      </c>
      <c r="Y220" s="11" t="s">
        <v>251</v>
      </c>
      <c r="Z220" s="11" t="s">
        <v>252</v>
      </c>
      <c r="AB220" s="11" t="s">
        <v>613</v>
      </c>
      <c r="AC220" s="11" t="s">
        <v>614</v>
      </c>
      <c r="AD220" s="11" t="s">
        <v>615</v>
      </c>
      <c r="AF220" s="11" t="s">
        <v>250</v>
      </c>
      <c r="AG220" s="11" t="s">
        <v>251</v>
      </c>
      <c r="AH220" s="11" t="s">
        <v>252</v>
      </c>
      <c r="AJ220" s="11" t="s">
        <v>391</v>
      </c>
      <c r="AK220" s="11" t="s">
        <v>392</v>
      </c>
      <c r="AL220" s="11" t="s">
        <v>393</v>
      </c>
      <c r="AR220" s="11" t="s">
        <v>314</v>
      </c>
      <c r="AS220" s="11" t="s">
        <v>315</v>
      </c>
      <c r="AT220" s="11" t="s">
        <v>252</v>
      </c>
      <c r="AV220" s="11" t="s">
        <v>363</v>
      </c>
      <c r="AW220" s="11" t="s">
        <v>364</v>
      </c>
      <c r="AX220" s="11" t="s">
        <v>365</v>
      </c>
      <c r="AZ220" s="11" t="s">
        <v>363</v>
      </c>
      <c r="BA220" s="11" t="s">
        <v>364</v>
      </c>
      <c r="BB220" s="11" t="s">
        <v>365</v>
      </c>
    </row>
    <row r="221" spans="1:54">
      <c r="A221" s="11" t="s">
        <v>416</v>
      </c>
      <c r="B221" s="11" t="s">
        <v>417</v>
      </c>
      <c r="C221" s="11" t="s">
        <v>263</v>
      </c>
      <c r="D221" s="11" t="s">
        <v>416</v>
      </c>
      <c r="E221" s="11" t="s">
        <v>417</v>
      </c>
      <c r="F221" s="11" t="s">
        <v>263</v>
      </c>
      <c r="H221" s="11" t="s">
        <v>366</v>
      </c>
      <c r="I221" s="11" t="s">
        <v>323</v>
      </c>
      <c r="J221" s="11" t="s">
        <v>367</v>
      </c>
      <c r="L221" s="11" t="s">
        <v>366</v>
      </c>
      <c r="M221" s="11" t="s">
        <v>323</v>
      </c>
      <c r="N221" s="11" t="s">
        <v>367</v>
      </c>
      <c r="P221" s="11" t="s">
        <v>640</v>
      </c>
      <c r="T221" s="11" t="s">
        <v>250</v>
      </c>
      <c r="U221" s="11" t="s">
        <v>251</v>
      </c>
      <c r="V221" s="11" t="s">
        <v>252</v>
      </c>
      <c r="X221" s="11" t="s">
        <v>253</v>
      </c>
      <c r="Y221" s="11" t="s">
        <v>254</v>
      </c>
      <c r="Z221" s="11" t="s">
        <v>255</v>
      </c>
      <c r="AB221" s="11" t="s">
        <v>250</v>
      </c>
      <c r="AC221" s="11" t="s">
        <v>251</v>
      </c>
      <c r="AD221" s="11" t="s">
        <v>252</v>
      </c>
      <c r="AF221" s="11" t="s">
        <v>253</v>
      </c>
      <c r="AG221" s="11" t="s">
        <v>254</v>
      </c>
      <c r="AH221" s="11" t="s">
        <v>255</v>
      </c>
      <c r="AJ221" s="11" t="s">
        <v>218</v>
      </c>
      <c r="AK221" s="11" t="s">
        <v>219</v>
      </c>
      <c r="AL221" s="11" t="s">
        <v>220</v>
      </c>
      <c r="AR221" s="11" t="s">
        <v>247</v>
      </c>
      <c r="AS221" s="11" t="s">
        <v>248</v>
      </c>
      <c r="AT221" s="11" t="s">
        <v>249</v>
      </c>
      <c r="AV221" s="11" t="s">
        <v>642</v>
      </c>
      <c r="AZ221" s="11" t="s">
        <v>643</v>
      </c>
    </row>
    <row r="222" spans="1:54">
      <c r="A222" s="11" t="s">
        <v>420</v>
      </c>
      <c r="B222" s="11" t="s">
        <v>421</v>
      </c>
      <c r="C222" s="11" t="s">
        <v>208</v>
      </c>
      <c r="D222" s="11" t="s">
        <v>420</v>
      </c>
      <c r="E222" s="11" t="s">
        <v>421</v>
      </c>
      <c r="F222" s="11" t="s">
        <v>208</v>
      </c>
      <c r="P222" s="11" t="s">
        <v>366</v>
      </c>
      <c r="Q222" s="11" t="s">
        <v>323</v>
      </c>
      <c r="R222" s="11" t="s">
        <v>367</v>
      </c>
      <c r="T222" s="11" t="s">
        <v>253</v>
      </c>
      <c r="U222" s="11" t="s">
        <v>254</v>
      </c>
      <c r="V222" s="11" t="s">
        <v>255</v>
      </c>
      <c r="X222" s="11" t="s">
        <v>253</v>
      </c>
      <c r="Y222" s="11" t="s">
        <v>254</v>
      </c>
      <c r="Z222" s="11" t="s">
        <v>255</v>
      </c>
      <c r="AB222" s="11" t="s">
        <v>253</v>
      </c>
      <c r="AC222" s="11" t="s">
        <v>254</v>
      </c>
      <c r="AD222" s="11" t="s">
        <v>255</v>
      </c>
      <c r="AF222" s="11" t="s">
        <v>253</v>
      </c>
      <c r="AG222" s="11" t="s">
        <v>254</v>
      </c>
      <c r="AH222" s="11" t="s">
        <v>255</v>
      </c>
      <c r="AJ222" s="11" t="s">
        <v>221</v>
      </c>
      <c r="AK222" s="11" t="s">
        <v>222</v>
      </c>
      <c r="AL222" s="11" t="s">
        <v>223</v>
      </c>
      <c r="AR222" s="11" t="s">
        <v>613</v>
      </c>
      <c r="AS222" s="11" t="s">
        <v>614</v>
      </c>
      <c r="AT222" s="11" t="s">
        <v>615</v>
      </c>
      <c r="AV222" s="11" t="s">
        <v>366</v>
      </c>
      <c r="AW222" s="11" t="s">
        <v>323</v>
      </c>
      <c r="AX222" s="11" t="s">
        <v>367</v>
      </c>
      <c r="AZ222" s="11" t="s">
        <v>366</v>
      </c>
      <c r="BA222" s="11" t="s">
        <v>323</v>
      </c>
      <c r="BB222" s="11" t="s">
        <v>367</v>
      </c>
    </row>
    <row r="223" spans="1:54">
      <c r="A223" s="11" t="s">
        <v>418</v>
      </c>
      <c r="B223" s="11" t="s">
        <v>419</v>
      </c>
      <c r="C223" s="11" t="s">
        <v>208</v>
      </c>
      <c r="D223" s="11" t="s">
        <v>418</v>
      </c>
      <c r="E223" s="11" t="s">
        <v>419</v>
      </c>
      <c r="F223" s="11" t="s">
        <v>208</v>
      </c>
      <c r="T223" s="11" t="s">
        <v>253</v>
      </c>
      <c r="U223" s="11" t="s">
        <v>254</v>
      </c>
      <c r="V223" s="11" t="s">
        <v>255</v>
      </c>
      <c r="X223" s="11" t="s">
        <v>256</v>
      </c>
      <c r="Y223" s="11" t="s">
        <v>257</v>
      </c>
      <c r="Z223" s="11" t="s">
        <v>258</v>
      </c>
      <c r="AB223" s="11" t="s">
        <v>253</v>
      </c>
      <c r="AC223" s="11" t="s">
        <v>254</v>
      </c>
      <c r="AD223" s="11" t="s">
        <v>255</v>
      </c>
      <c r="AF223" s="11" t="s">
        <v>256</v>
      </c>
      <c r="AG223" s="11" t="s">
        <v>257</v>
      </c>
      <c r="AH223" s="11" t="s">
        <v>258</v>
      </c>
      <c r="AJ223" s="11" t="s">
        <v>396</v>
      </c>
      <c r="AK223" s="11" t="s">
        <v>397</v>
      </c>
      <c r="AL223" s="11" t="s">
        <v>343</v>
      </c>
      <c r="AR223" s="11" t="s">
        <v>316</v>
      </c>
      <c r="AS223" s="11" t="s">
        <v>317</v>
      </c>
      <c r="AT223" s="11" t="s">
        <v>318</v>
      </c>
    </row>
    <row r="224" spans="1:54">
      <c r="A224" s="11" t="s">
        <v>422</v>
      </c>
      <c r="B224" s="11" t="s">
        <v>423</v>
      </c>
      <c r="C224" s="11" t="s">
        <v>208</v>
      </c>
      <c r="D224" s="11" t="s">
        <v>422</v>
      </c>
      <c r="E224" s="11" t="s">
        <v>423</v>
      </c>
      <c r="F224" s="11" t="s">
        <v>208</v>
      </c>
      <c r="T224" s="11" t="s">
        <v>256</v>
      </c>
      <c r="U224" s="11" t="s">
        <v>257</v>
      </c>
      <c r="V224" s="11" t="s">
        <v>258</v>
      </c>
      <c r="X224" s="11" t="s">
        <v>259</v>
      </c>
      <c r="Y224" s="11" t="s">
        <v>260</v>
      </c>
      <c r="Z224" s="11" t="s">
        <v>252</v>
      </c>
      <c r="AB224" s="11" t="s">
        <v>256</v>
      </c>
      <c r="AC224" s="11" t="s">
        <v>257</v>
      </c>
      <c r="AD224" s="11" t="s">
        <v>258</v>
      </c>
      <c r="AF224" s="11" t="s">
        <v>259</v>
      </c>
      <c r="AG224" s="11" t="s">
        <v>260</v>
      </c>
      <c r="AH224" s="11" t="s">
        <v>252</v>
      </c>
      <c r="AJ224" s="11" t="s">
        <v>398</v>
      </c>
      <c r="AK224" s="11" t="s">
        <v>399</v>
      </c>
      <c r="AL224" s="11" t="s">
        <v>400</v>
      </c>
      <c r="AR224" s="11" t="s">
        <v>250</v>
      </c>
      <c r="AS224" s="11" t="s">
        <v>251</v>
      </c>
      <c r="AT224" s="11" t="s">
        <v>252</v>
      </c>
    </row>
    <row r="225" spans="1:46">
      <c r="A225" s="11" t="s">
        <v>424</v>
      </c>
      <c r="B225" s="11" t="s">
        <v>425</v>
      </c>
      <c r="C225" s="11" t="s">
        <v>379</v>
      </c>
      <c r="D225" s="11" t="s">
        <v>424</v>
      </c>
      <c r="E225" s="11" t="s">
        <v>425</v>
      </c>
      <c r="F225" s="11" t="s">
        <v>379</v>
      </c>
      <c r="T225" s="11" t="s">
        <v>259</v>
      </c>
      <c r="U225" s="11" t="s">
        <v>260</v>
      </c>
      <c r="V225" s="11" t="s">
        <v>252</v>
      </c>
      <c r="X225" s="11" t="s">
        <v>616</v>
      </c>
      <c r="Y225" s="11" t="s">
        <v>612</v>
      </c>
      <c r="Z225" s="11" t="s">
        <v>318</v>
      </c>
      <c r="AB225" s="11" t="s">
        <v>259</v>
      </c>
      <c r="AC225" s="11" t="s">
        <v>260</v>
      </c>
      <c r="AD225" s="11" t="s">
        <v>252</v>
      </c>
      <c r="AF225" s="11" t="s">
        <v>616</v>
      </c>
      <c r="AG225" s="11" t="s">
        <v>612</v>
      </c>
      <c r="AH225" s="11" t="s">
        <v>318</v>
      </c>
      <c r="AJ225" s="11" t="s">
        <v>401</v>
      </c>
      <c r="AK225" s="11" t="s">
        <v>402</v>
      </c>
      <c r="AL225" s="11" t="s">
        <v>274</v>
      </c>
      <c r="AR225" s="11" t="s">
        <v>319</v>
      </c>
      <c r="AS225" s="11" t="s">
        <v>320</v>
      </c>
      <c r="AT225" s="11" t="s">
        <v>321</v>
      </c>
    </row>
    <row r="226" spans="1:46">
      <c r="A226" s="11" t="s">
        <v>426</v>
      </c>
      <c r="B226" s="11" t="s">
        <v>427</v>
      </c>
      <c r="C226" s="11" t="s">
        <v>338</v>
      </c>
      <c r="D226" s="11" t="s">
        <v>426</v>
      </c>
      <c r="E226" s="11" t="s">
        <v>427</v>
      </c>
      <c r="F226" s="11" t="s">
        <v>338</v>
      </c>
      <c r="T226" s="11" t="s">
        <v>616</v>
      </c>
      <c r="U226" s="11" t="s">
        <v>612</v>
      </c>
      <c r="V226" s="11" t="s">
        <v>318</v>
      </c>
      <c r="X226" s="11" t="s">
        <v>261</v>
      </c>
      <c r="Y226" s="11" t="s">
        <v>262</v>
      </c>
      <c r="Z226" s="11" t="s">
        <v>263</v>
      </c>
      <c r="AB226" s="11" t="s">
        <v>616</v>
      </c>
      <c r="AC226" s="11" t="s">
        <v>612</v>
      </c>
      <c r="AD226" s="11" t="s">
        <v>318</v>
      </c>
      <c r="AF226" s="11" t="s">
        <v>261</v>
      </c>
      <c r="AG226" s="11" t="s">
        <v>262</v>
      </c>
      <c r="AH226" s="11" t="s">
        <v>263</v>
      </c>
      <c r="AJ226" s="11" t="s">
        <v>403</v>
      </c>
      <c r="AK226" s="11" t="s">
        <v>404</v>
      </c>
      <c r="AL226" s="11" t="s">
        <v>405</v>
      </c>
      <c r="AR226" s="11" t="s">
        <v>322</v>
      </c>
      <c r="AS226" s="11" t="s">
        <v>323</v>
      </c>
      <c r="AT226" s="11" t="s">
        <v>309</v>
      </c>
    </row>
    <row r="227" spans="1:46">
      <c r="A227" s="11" t="s">
        <v>241</v>
      </c>
      <c r="B227" s="11" t="s">
        <v>242</v>
      </c>
      <c r="C227" s="11" t="s">
        <v>243</v>
      </c>
      <c r="D227" s="11" t="s">
        <v>241</v>
      </c>
      <c r="E227" s="11" t="s">
        <v>242</v>
      </c>
      <c r="F227" s="11" t="s">
        <v>243</v>
      </c>
      <c r="T227" s="11" t="s">
        <v>261</v>
      </c>
      <c r="U227" s="11" t="s">
        <v>262</v>
      </c>
      <c r="V227" s="11" t="s">
        <v>263</v>
      </c>
      <c r="X227" s="11" t="s">
        <v>261</v>
      </c>
      <c r="Y227" s="11" t="s">
        <v>262</v>
      </c>
      <c r="Z227" s="11" t="s">
        <v>263</v>
      </c>
      <c r="AB227" s="11" t="s">
        <v>261</v>
      </c>
      <c r="AC227" s="11" t="s">
        <v>262</v>
      </c>
      <c r="AD227" s="11" t="s">
        <v>263</v>
      </c>
      <c r="AF227" s="11" t="s">
        <v>261</v>
      </c>
      <c r="AG227" s="11" t="s">
        <v>262</v>
      </c>
      <c r="AH227" s="11" t="s">
        <v>263</v>
      </c>
      <c r="AJ227" s="11" t="s">
        <v>406</v>
      </c>
      <c r="AK227" s="11" t="s">
        <v>407</v>
      </c>
      <c r="AL227" s="11" t="s">
        <v>405</v>
      </c>
      <c r="AR227" s="11" t="s">
        <v>253</v>
      </c>
      <c r="AS227" s="11" t="s">
        <v>254</v>
      </c>
      <c r="AT227" s="11" t="s">
        <v>255</v>
      </c>
    </row>
    <row r="228" spans="1:46">
      <c r="A228" s="11" t="s">
        <v>428</v>
      </c>
      <c r="B228" s="11" t="s">
        <v>429</v>
      </c>
      <c r="C228" s="11" t="s">
        <v>338</v>
      </c>
      <c r="D228" s="11" t="s">
        <v>428</v>
      </c>
      <c r="E228" s="11" t="s">
        <v>429</v>
      </c>
      <c r="F228" s="11" t="s">
        <v>338</v>
      </c>
      <c r="T228" s="11" t="s">
        <v>261</v>
      </c>
      <c r="U228" s="11" t="s">
        <v>262</v>
      </c>
      <c r="V228" s="11" t="s">
        <v>263</v>
      </c>
      <c r="X228" s="11" t="s">
        <v>264</v>
      </c>
      <c r="Y228" s="11" t="s">
        <v>265</v>
      </c>
      <c r="Z228" s="11" t="s">
        <v>266</v>
      </c>
      <c r="AB228" s="11" t="s">
        <v>261</v>
      </c>
      <c r="AC228" s="11" t="s">
        <v>262</v>
      </c>
      <c r="AD228" s="11" t="s">
        <v>263</v>
      </c>
      <c r="AF228" s="11" t="s">
        <v>264</v>
      </c>
      <c r="AG228" s="11" t="s">
        <v>265</v>
      </c>
      <c r="AH228" s="11" t="s">
        <v>266</v>
      </c>
      <c r="AJ228" s="11" t="s">
        <v>408</v>
      </c>
      <c r="AK228" s="11" t="s">
        <v>409</v>
      </c>
      <c r="AL228" s="11" t="s">
        <v>410</v>
      </c>
      <c r="AR228" s="11" t="s">
        <v>253</v>
      </c>
      <c r="AS228" s="11" t="s">
        <v>254</v>
      </c>
      <c r="AT228" s="11" t="s">
        <v>255</v>
      </c>
    </row>
    <row r="229" spans="1:46">
      <c r="A229" s="11" t="s">
        <v>244</v>
      </c>
      <c r="B229" s="11" t="s">
        <v>245</v>
      </c>
      <c r="C229" s="11" t="s">
        <v>246</v>
      </c>
      <c r="D229" s="11" t="s">
        <v>244</v>
      </c>
      <c r="E229" s="11" t="s">
        <v>245</v>
      </c>
      <c r="F229" s="11" t="s">
        <v>246</v>
      </c>
      <c r="T229" s="11" t="s">
        <v>264</v>
      </c>
      <c r="U229" s="11" t="s">
        <v>265</v>
      </c>
      <c r="V229" s="11" t="s">
        <v>266</v>
      </c>
      <c r="X229" s="11" t="s">
        <v>264</v>
      </c>
      <c r="Y229" s="11" t="s">
        <v>265</v>
      </c>
      <c r="Z229" s="11" t="s">
        <v>266</v>
      </c>
      <c r="AB229" s="11" t="s">
        <v>264</v>
      </c>
      <c r="AC229" s="11" t="s">
        <v>265</v>
      </c>
      <c r="AD229" s="11" t="s">
        <v>266</v>
      </c>
      <c r="AF229" s="11" t="s">
        <v>264</v>
      </c>
      <c r="AG229" s="11" t="s">
        <v>265</v>
      </c>
      <c r="AH229" s="11" t="s">
        <v>266</v>
      </c>
      <c r="AJ229" s="11" t="s">
        <v>411</v>
      </c>
      <c r="AK229" s="11" t="s">
        <v>412</v>
      </c>
      <c r="AL229" s="11" t="s">
        <v>413</v>
      </c>
      <c r="AR229" s="11" t="s">
        <v>256</v>
      </c>
      <c r="AS229" s="11" t="s">
        <v>257</v>
      </c>
      <c r="AT229" s="11" t="s">
        <v>258</v>
      </c>
    </row>
    <row r="230" spans="1:46">
      <c r="A230" s="11" t="s">
        <v>430</v>
      </c>
      <c r="B230" s="11" t="s">
        <v>431</v>
      </c>
      <c r="C230" s="11" t="s">
        <v>432</v>
      </c>
      <c r="D230" s="11" t="s">
        <v>430</v>
      </c>
      <c r="E230" s="11" t="s">
        <v>431</v>
      </c>
      <c r="F230" s="11" t="s">
        <v>432</v>
      </c>
      <c r="T230" s="11" t="s">
        <v>264</v>
      </c>
      <c r="U230" s="11" t="s">
        <v>265</v>
      </c>
      <c r="V230" s="11" t="s">
        <v>266</v>
      </c>
      <c r="X230" s="11" t="s">
        <v>267</v>
      </c>
      <c r="Y230" s="11" t="s">
        <v>268</v>
      </c>
      <c r="Z230" s="11" t="s">
        <v>252</v>
      </c>
      <c r="AB230" s="11" t="s">
        <v>264</v>
      </c>
      <c r="AC230" s="11" t="s">
        <v>265</v>
      </c>
      <c r="AD230" s="11" t="s">
        <v>266</v>
      </c>
      <c r="AF230" s="11" t="s">
        <v>267</v>
      </c>
      <c r="AG230" s="11" t="s">
        <v>268</v>
      </c>
      <c r="AH230" s="11" t="s">
        <v>252</v>
      </c>
      <c r="AJ230" s="11" t="s">
        <v>414</v>
      </c>
      <c r="AK230" s="11" t="s">
        <v>415</v>
      </c>
      <c r="AL230" s="11" t="s">
        <v>263</v>
      </c>
      <c r="AR230" s="11" t="s">
        <v>259</v>
      </c>
      <c r="AS230" s="11" t="s">
        <v>260</v>
      </c>
      <c r="AT230" s="11" t="s">
        <v>252</v>
      </c>
    </row>
    <row r="231" spans="1:46">
      <c r="A231" s="11" t="s">
        <v>433</v>
      </c>
      <c r="B231" s="11" t="s">
        <v>434</v>
      </c>
      <c r="C231" s="11" t="s">
        <v>263</v>
      </c>
      <c r="D231" s="11" t="s">
        <v>433</v>
      </c>
      <c r="E231" s="11" t="s">
        <v>434</v>
      </c>
      <c r="F231" s="11" t="s">
        <v>263</v>
      </c>
      <c r="T231" s="11" t="s">
        <v>267</v>
      </c>
      <c r="U231" s="11" t="s">
        <v>268</v>
      </c>
      <c r="V231" s="11" t="s">
        <v>252</v>
      </c>
      <c r="X231" s="11" t="s">
        <v>267</v>
      </c>
      <c r="Y231" s="11" t="s">
        <v>268</v>
      </c>
      <c r="Z231" s="11" t="s">
        <v>252</v>
      </c>
      <c r="AB231" s="11" t="s">
        <v>267</v>
      </c>
      <c r="AC231" s="11" t="s">
        <v>268</v>
      </c>
      <c r="AD231" s="11" t="s">
        <v>252</v>
      </c>
      <c r="AF231" s="11" t="s">
        <v>267</v>
      </c>
      <c r="AG231" s="11" t="s">
        <v>268</v>
      </c>
      <c r="AH231" s="11" t="s">
        <v>252</v>
      </c>
      <c r="AJ231" s="11" t="s">
        <v>416</v>
      </c>
      <c r="AK231" s="11" t="s">
        <v>417</v>
      </c>
      <c r="AL231" s="11" t="s">
        <v>263</v>
      </c>
      <c r="AR231" s="11" t="s">
        <v>616</v>
      </c>
      <c r="AS231" s="11" t="s">
        <v>612</v>
      </c>
      <c r="AT231" s="11" t="s">
        <v>318</v>
      </c>
    </row>
    <row r="232" spans="1:46">
      <c r="A232" s="11" t="s">
        <v>435</v>
      </c>
      <c r="B232" s="11" t="s">
        <v>436</v>
      </c>
      <c r="C232" s="11" t="s">
        <v>201</v>
      </c>
      <c r="D232" s="11" t="s">
        <v>435</v>
      </c>
      <c r="E232" s="11" t="s">
        <v>436</v>
      </c>
      <c r="F232" s="11" t="s">
        <v>201</v>
      </c>
      <c r="T232" s="11" t="s">
        <v>267</v>
      </c>
      <c r="U232" s="11" t="s">
        <v>268</v>
      </c>
      <c r="V232" s="11" t="s">
        <v>252</v>
      </c>
      <c r="X232" s="11" t="s">
        <v>269</v>
      </c>
      <c r="Y232" s="11" t="s">
        <v>270</v>
      </c>
      <c r="Z232" s="11" t="s">
        <v>271</v>
      </c>
      <c r="AB232" s="11" t="s">
        <v>267</v>
      </c>
      <c r="AC232" s="11" t="s">
        <v>268</v>
      </c>
      <c r="AD232" s="11" t="s">
        <v>252</v>
      </c>
      <c r="AF232" s="11" t="s">
        <v>269</v>
      </c>
      <c r="AG232" s="11" t="s">
        <v>270</v>
      </c>
      <c r="AH232" s="11" t="s">
        <v>271</v>
      </c>
      <c r="AJ232" s="11" t="s">
        <v>224</v>
      </c>
      <c r="AK232" s="11" t="s">
        <v>225</v>
      </c>
      <c r="AL232" s="11" t="s">
        <v>201</v>
      </c>
      <c r="AR232" s="11" t="s">
        <v>324</v>
      </c>
      <c r="AS232" s="11" t="s">
        <v>325</v>
      </c>
      <c r="AT232" s="11" t="s">
        <v>326</v>
      </c>
    </row>
    <row r="233" spans="1:46">
      <c r="A233" s="11" t="s">
        <v>437</v>
      </c>
      <c r="B233" s="11" t="s">
        <v>438</v>
      </c>
      <c r="C233" s="11" t="s">
        <v>277</v>
      </c>
      <c r="D233" s="11" t="s">
        <v>437</v>
      </c>
      <c r="E233" s="11" t="s">
        <v>438</v>
      </c>
      <c r="F233" s="11" t="s">
        <v>277</v>
      </c>
      <c r="T233" s="11" t="s">
        <v>269</v>
      </c>
      <c r="U233" s="11" t="s">
        <v>270</v>
      </c>
      <c r="V233" s="11" t="s">
        <v>271</v>
      </c>
      <c r="X233" s="11" t="s">
        <v>272</v>
      </c>
      <c r="Y233" s="11" t="s">
        <v>273</v>
      </c>
      <c r="Z233" s="11" t="s">
        <v>274</v>
      </c>
      <c r="AB233" s="11" t="s">
        <v>269</v>
      </c>
      <c r="AC233" s="11" t="s">
        <v>270</v>
      </c>
      <c r="AD233" s="11" t="s">
        <v>271</v>
      </c>
      <c r="AF233" s="11" t="s">
        <v>272</v>
      </c>
      <c r="AG233" s="11" t="s">
        <v>273</v>
      </c>
      <c r="AH233" s="11" t="s">
        <v>274</v>
      </c>
      <c r="AJ233" s="11" t="s">
        <v>420</v>
      </c>
      <c r="AK233" s="11" t="s">
        <v>421</v>
      </c>
      <c r="AL233" s="11" t="s">
        <v>208</v>
      </c>
      <c r="AR233" s="11" t="s">
        <v>327</v>
      </c>
      <c r="AS233" s="11" t="s">
        <v>328</v>
      </c>
      <c r="AT233" s="11" t="s">
        <v>329</v>
      </c>
    </row>
    <row r="234" spans="1:46">
      <c r="A234" s="11" t="s">
        <v>441</v>
      </c>
      <c r="B234" s="11" t="s">
        <v>442</v>
      </c>
      <c r="C234" s="11" t="s">
        <v>410</v>
      </c>
      <c r="D234" s="11" t="s">
        <v>441</v>
      </c>
      <c r="E234" s="11" t="s">
        <v>442</v>
      </c>
      <c r="F234" s="11" t="s">
        <v>410</v>
      </c>
      <c r="T234" s="11" t="s">
        <v>272</v>
      </c>
      <c r="U234" s="11" t="s">
        <v>273</v>
      </c>
      <c r="V234" s="11" t="s">
        <v>274</v>
      </c>
      <c r="X234" s="11" t="s">
        <v>275</v>
      </c>
      <c r="Y234" s="11" t="s">
        <v>276</v>
      </c>
      <c r="Z234" s="11" t="s">
        <v>277</v>
      </c>
      <c r="AB234" s="11" t="s">
        <v>272</v>
      </c>
      <c r="AC234" s="11" t="s">
        <v>273</v>
      </c>
      <c r="AD234" s="11" t="s">
        <v>274</v>
      </c>
      <c r="AF234" s="11" t="s">
        <v>275</v>
      </c>
      <c r="AG234" s="11" t="s">
        <v>276</v>
      </c>
      <c r="AH234" s="11" t="s">
        <v>277</v>
      </c>
      <c r="AJ234" s="11" t="s">
        <v>418</v>
      </c>
      <c r="AK234" s="11" t="s">
        <v>419</v>
      </c>
      <c r="AL234" s="11" t="s">
        <v>208</v>
      </c>
      <c r="AR234" s="11" t="s">
        <v>261</v>
      </c>
      <c r="AS234" s="11" t="s">
        <v>262</v>
      </c>
      <c r="AT234" s="11" t="s">
        <v>263</v>
      </c>
    </row>
    <row r="235" spans="1:46">
      <c r="A235" s="11" t="s">
        <v>443</v>
      </c>
      <c r="B235" s="11" t="s">
        <v>444</v>
      </c>
      <c r="C235" s="11" t="s">
        <v>252</v>
      </c>
      <c r="D235" s="11" t="s">
        <v>443</v>
      </c>
      <c r="E235" s="11" t="s">
        <v>444</v>
      </c>
      <c r="F235" s="11" t="s">
        <v>252</v>
      </c>
      <c r="T235" s="11" t="s">
        <v>275</v>
      </c>
      <c r="U235" s="11" t="s">
        <v>276</v>
      </c>
      <c r="V235" s="11" t="s">
        <v>277</v>
      </c>
      <c r="X235" s="11" t="s">
        <v>275</v>
      </c>
      <c r="Y235" s="11" t="s">
        <v>276</v>
      </c>
      <c r="Z235" s="11" t="s">
        <v>277</v>
      </c>
      <c r="AB235" s="11" t="s">
        <v>275</v>
      </c>
      <c r="AC235" s="11" t="s">
        <v>276</v>
      </c>
      <c r="AD235" s="11" t="s">
        <v>277</v>
      </c>
      <c r="AF235" s="11" t="s">
        <v>275</v>
      </c>
      <c r="AG235" s="11" t="s">
        <v>276</v>
      </c>
      <c r="AH235" s="11" t="s">
        <v>277</v>
      </c>
      <c r="AJ235" s="11" t="s">
        <v>422</v>
      </c>
      <c r="AK235" s="11" t="s">
        <v>423</v>
      </c>
      <c r="AL235" s="11" t="s">
        <v>208</v>
      </c>
      <c r="AR235" s="11" t="s">
        <v>261</v>
      </c>
      <c r="AS235" s="11" t="s">
        <v>262</v>
      </c>
      <c r="AT235" s="11" t="s">
        <v>263</v>
      </c>
    </row>
    <row r="236" spans="1:46">
      <c r="A236" s="11" t="s">
        <v>445</v>
      </c>
      <c r="B236" s="11" t="s">
        <v>446</v>
      </c>
      <c r="C236" s="11" t="s">
        <v>447</v>
      </c>
      <c r="D236" s="11" t="s">
        <v>445</v>
      </c>
      <c r="E236" s="11" t="s">
        <v>446</v>
      </c>
      <c r="F236" s="11" t="s">
        <v>447</v>
      </c>
      <c r="T236" s="11" t="s">
        <v>275</v>
      </c>
      <c r="U236" s="11" t="s">
        <v>276</v>
      </c>
      <c r="V236" s="11" t="s">
        <v>277</v>
      </c>
      <c r="X236" s="11" t="s">
        <v>617</v>
      </c>
      <c r="Y236" s="11" t="s">
        <v>618</v>
      </c>
      <c r="Z236" s="11" t="s">
        <v>300</v>
      </c>
      <c r="AB236" s="11" t="s">
        <v>275</v>
      </c>
      <c r="AC236" s="11" t="s">
        <v>276</v>
      </c>
      <c r="AD236" s="11" t="s">
        <v>277</v>
      </c>
      <c r="AF236" s="11" t="s">
        <v>617</v>
      </c>
      <c r="AG236" s="11" t="s">
        <v>618</v>
      </c>
      <c r="AH236" s="11" t="s">
        <v>300</v>
      </c>
      <c r="AJ236" s="11" t="s">
        <v>424</v>
      </c>
      <c r="AK236" s="11" t="s">
        <v>425</v>
      </c>
      <c r="AL236" s="11" t="s">
        <v>379</v>
      </c>
      <c r="AR236" s="11" t="s">
        <v>264</v>
      </c>
      <c r="AS236" s="11" t="s">
        <v>265</v>
      </c>
      <c r="AT236" s="11" t="s">
        <v>266</v>
      </c>
    </row>
    <row r="237" spans="1:46">
      <c r="A237" s="11" t="s">
        <v>439</v>
      </c>
      <c r="B237" s="11" t="s">
        <v>440</v>
      </c>
      <c r="C237" s="11" t="s">
        <v>252</v>
      </c>
      <c r="D237" s="11" t="s">
        <v>439</v>
      </c>
      <c r="E237" s="11" t="s">
        <v>440</v>
      </c>
      <c r="F237" s="11" t="s">
        <v>252</v>
      </c>
      <c r="T237" s="11" t="s">
        <v>617</v>
      </c>
      <c r="U237" s="11" t="s">
        <v>618</v>
      </c>
      <c r="V237" s="11" t="s">
        <v>300</v>
      </c>
      <c r="X237" s="11" t="s">
        <v>278</v>
      </c>
      <c r="Y237" s="11" t="s">
        <v>279</v>
      </c>
      <c r="Z237" s="11" t="s">
        <v>208</v>
      </c>
      <c r="AB237" s="11" t="s">
        <v>617</v>
      </c>
      <c r="AC237" s="11" t="s">
        <v>618</v>
      </c>
      <c r="AD237" s="11" t="s">
        <v>300</v>
      </c>
      <c r="AF237" s="11" t="s">
        <v>278</v>
      </c>
      <c r="AG237" s="11" t="s">
        <v>279</v>
      </c>
      <c r="AH237" s="11" t="s">
        <v>208</v>
      </c>
      <c r="AJ237" s="11" t="s">
        <v>226</v>
      </c>
      <c r="AK237" s="11" t="s">
        <v>227</v>
      </c>
      <c r="AL237" s="11" t="s">
        <v>228</v>
      </c>
      <c r="AR237" s="11" t="s">
        <v>264</v>
      </c>
      <c r="AS237" s="11" t="s">
        <v>265</v>
      </c>
      <c r="AT237" s="11" t="s">
        <v>266</v>
      </c>
    </row>
    <row r="238" spans="1:46">
      <c r="A238" s="11" t="s">
        <v>448</v>
      </c>
      <c r="B238" s="11" t="s">
        <v>449</v>
      </c>
      <c r="C238" s="11" t="s">
        <v>450</v>
      </c>
      <c r="D238" s="11" t="s">
        <v>448</v>
      </c>
      <c r="E238" s="11" t="s">
        <v>449</v>
      </c>
      <c r="F238" s="11" t="s">
        <v>450</v>
      </c>
      <c r="T238" s="11" t="s">
        <v>278</v>
      </c>
      <c r="U238" s="11" t="s">
        <v>279</v>
      </c>
      <c r="V238" s="11" t="s">
        <v>208</v>
      </c>
      <c r="X238" s="11" t="s">
        <v>280</v>
      </c>
      <c r="Y238" s="11" t="s">
        <v>281</v>
      </c>
      <c r="Z238" s="11" t="s">
        <v>282</v>
      </c>
      <c r="AB238" s="11" t="s">
        <v>278</v>
      </c>
      <c r="AC238" s="11" t="s">
        <v>279</v>
      </c>
      <c r="AD238" s="11" t="s">
        <v>208</v>
      </c>
      <c r="AF238" s="11" t="s">
        <v>280</v>
      </c>
      <c r="AG238" s="11" t="s">
        <v>281</v>
      </c>
      <c r="AH238" s="11" t="s">
        <v>282</v>
      </c>
      <c r="AJ238" s="11" t="s">
        <v>229</v>
      </c>
      <c r="AK238" s="11" t="s">
        <v>230</v>
      </c>
      <c r="AL238" s="11" t="s">
        <v>231</v>
      </c>
      <c r="AR238" s="11" t="s">
        <v>330</v>
      </c>
      <c r="AS238" s="11" t="s">
        <v>331</v>
      </c>
      <c r="AT238" s="11" t="s">
        <v>332</v>
      </c>
    </row>
    <row r="239" spans="1:46">
      <c r="A239" s="11" t="s">
        <v>451</v>
      </c>
      <c r="B239" s="11" t="s">
        <v>452</v>
      </c>
      <c r="C239" s="11" t="s">
        <v>291</v>
      </c>
      <c r="D239" s="11" t="s">
        <v>451</v>
      </c>
      <c r="E239" s="11" t="s">
        <v>452</v>
      </c>
      <c r="F239" s="11" t="s">
        <v>291</v>
      </c>
      <c r="T239" s="11" t="s">
        <v>280</v>
      </c>
      <c r="U239" s="11" t="s">
        <v>281</v>
      </c>
      <c r="V239" s="11" t="s">
        <v>282</v>
      </c>
      <c r="X239" s="11" t="s">
        <v>283</v>
      </c>
      <c r="Y239" s="11" t="s">
        <v>284</v>
      </c>
      <c r="Z239" s="11" t="s">
        <v>285</v>
      </c>
      <c r="AB239" s="11" t="s">
        <v>280</v>
      </c>
      <c r="AC239" s="11" t="s">
        <v>281</v>
      </c>
      <c r="AD239" s="11" t="s">
        <v>282</v>
      </c>
      <c r="AF239" s="11" t="s">
        <v>283</v>
      </c>
      <c r="AG239" s="11" t="s">
        <v>284</v>
      </c>
      <c r="AH239" s="11" t="s">
        <v>285</v>
      </c>
      <c r="AJ239" s="11" t="s">
        <v>232</v>
      </c>
      <c r="AK239" s="11" t="s">
        <v>233</v>
      </c>
      <c r="AL239" s="11" t="s">
        <v>234</v>
      </c>
      <c r="AR239" s="11" t="s">
        <v>267</v>
      </c>
      <c r="AS239" s="11" t="s">
        <v>268</v>
      </c>
      <c r="AT239" s="11" t="s">
        <v>252</v>
      </c>
    </row>
    <row r="240" spans="1:46">
      <c r="A240" s="11" t="s">
        <v>453</v>
      </c>
      <c r="B240" s="11" t="s">
        <v>454</v>
      </c>
      <c r="C240" s="11" t="s">
        <v>455</v>
      </c>
      <c r="D240" s="11" t="s">
        <v>453</v>
      </c>
      <c r="E240" s="11" t="s">
        <v>454</v>
      </c>
      <c r="F240" s="11" t="s">
        <v>455</v>
      </c>
      <c r="T240" s="11" t="s">
        <v>283</v>
      </c>
      <c r="U240" s="11" t="s">
        <v>284</v>
      </c>
      <c r="V240" s="11" t="s">
        <v>285</v>
      </c>
      <c r="X240" s="11" t="s">
        <v>286</v>
      </c>
      <c r="Y240" s="11" t="s">
        <v>287</v>
      </c>
      <c r="Z240" s="11" t="s">
        <v>288</v>
      </c>
      <c r="AB240" s="11" t="s">
        <v>283</v>
      </c>
      <c r="AC240" s="11" t="s">
        <v>284</v>
      </c>
      <c r="AD240" s="11" t="s">
        <v>285</v>
      </c>
      <c r="AF240" s="11" t="s">
        <v>286</v>
      </c>
      <c r="AG240" s="11" t="s">
        <v>287</v>
      </c>
      <c r="AH240" s="11" t="s">
        <v>288</v>
      </c>
      <c r="AJ240" s="11" t="s">
        <v>235</v>
      </c>
      <c r="AK240" s="11" t="s">
        <v>236</v>
      </c>
      <c r="AL240" s="11" t="s">
        <v>237</v>
      </c>
      <c r="AR240" s="11" t="s">
        <v>267</v>
      </c>
      <c r="AS240" s="11" t="s">
        <v>268</v>
      </c>
      <c r="AT240" s="11" t="s">
        <v>252</v>
      </c>
    </row>
    <row r="241" spans="1:46">
      <c r="A241" s="11" t="s">
        <v>456</v>
      </c>
      <c r="B241" s="11" t="s">
        <v>457</v>
      </c>
      <c r="C241" s="11" t="s">
        <v>338</v>
      </c>
      <c r="D241" s="11" t="s">
        <v>456</v>
      </c>
      <c r="E241" s="11" t="s">
        <v>457</v>
      </c>
      <c r="F241" s="11" t="s">
        <v>338</v>
      </c>
      <c r="T241" s="11" t="s">
        <v>286</v>
      </c>
      <c r="U241" s="11" t="s">
        <v>287</v>
      </c>
      <c r="V241" s="11" t="s">
        <v>288</v>
      </c>
      <c r="X241" s="11" t="s">
        <v>289</v>
      </c>
      <c r="Y241" s="11" t="s">
        <v>290</v>
      </c>
      <c r="Z241" s="11" t="s">
        <v>291</v>
      </c>
      <c r="AB241" s="11" t="s">
        <v>286</v>
      </c>
      <c r="AC241" s="11" t="s">
        <v>287</v>
      </c>
      <c r="AD241" s="11" t="s">
        <v>288</v>
      </c>
      <c r="AF241" s="11" t="s">
        <v>289</v>
      </c>
      <c r="AG241" s="11" t="s">
        <v>290</v>
      </c>
      <c r="AH241" s="11" t="s">
        <v>291</v>
      </c>
      <c r="AJ241" s="11" t="s">
        <v>611</v>
      </c>
      <c r="AK241" s="11" t="s">
        <v>612</v>
      </c>
      <c r="AL241" s="11" t="s">
        <v>309</v>
      </c>
      <c r="AR241" s="11" t="s">
        <v>269</v>
      </c>
      <c r="AS241" s="11" t="s">
        <v>270</v>
      </c>
      <c r="AT241" s="11" t="s">
        <v>271</v>
      </c>
    </row>
    <row r="242" spans="1:46">
      <c r="A242" s="11" t="s">
        <v>458</v>
      </c>
      <c r="B242" s="11" t="s">
        <v>459</v>
      </c>
      <c r="C242" s="11" t="s">
        <v>282</v>
      </c>
      <c r="D242" s="11" t="s">
        <v>458</v>
      </c>
      <c r="E242" s="11" t="s">
        <v>459</v>
      </c>
      <c r="F242" s="11" t="s">
        <v>282</v>
      </c>
      <c r="T242" s="11" t="s">
        <v>289</v>
      </c>
      <c r="U242" s="11" t="s">
        <v>290</v>
      </c>
      <c r="V242" s="11" t="s">
        <v>291</v>
      </c>
      <c r="X242" s="11" t="s">
        <v>292</v>
      </c>
      <c r="Y242" s="11" t="s">
        <v>293</v>
      </c>
      <c r="Z242" s="11" t="s">
        <v>291</v>
      </c>
      <c r="AB242" s="11" t="s">
        <v>289</v>
      </c>
      <c r="AC242" s="11" t="s">
        <v>290</v>
      </c>
      <c r="AD242" s="11" t="s">
        <v>291</v>
      </c>
      <c r="AF242" s="11" t="s">
        <v>292</v>
      </c>
      <c r="AG242" s="11" t="s">
        <v>293</v>
      </c>
      <c r="AH242" s="11" t="s">
        <v>291</v>
      </c>
      <c r="AJ242" s="11" t="s">
        <v>238</v>
      </c>
      <c r="AK242" s="11" t="s">
        <v>239</v>
      </c>
      <c r="AL242" s="11" t="s">
        <v>240</v>
      </c>
      <c r="AR242" s="11" t="s">
        <v>272</v>
      </c>
      <c r="AS242" s="11" t="s">
        <v>273</v>
      </c>
      <c r="AT242" s="11" t="s">
        <v>274</v>
      </c>
    </row>
    <row r="243" spans="1:46">
      <c r="A243" s="11" t="s">
        <v>460</v>
      </c>
      <c r="B243" s="11" t="s">
        <v>461</v>
      </c>
      <c r="C243" s="11" t="s">
        <v>282</v>
      </c>
      <c r="D243" s="11" t="s">
        <v>460</v>
      </c>
      <c r="E243" s="11" t="s">
        <v>461</v>
      </c>
      <c r="F243" s="11" t="s">
        <v>282</v>
      </c>
      <c r="T243" s="11" t="s">
        <v>292</v>
      </c>
      <c r="U243" s="11" t="s">
        <v>293</v>
      </c>
      <c r="V243" s="11" t="s">
        <v>291</v>
      </c>
      <c r="X243" s="11" t="s">
        <v>294</v>
      </c>
      <c r="Y243" s="11" t="s">
        <v>295</v>
      </c>
      <c r="Z243" s="11" t="s">
        <v>285</v>
      </c>
      <c r="AB243" s="11" t="s">
        <v>292</v>
      </c>
      <c r="AC243" s="11" t="s">
        <v>293</v>
      </c>
      <c r="AD243" s="11" t="s">
        <v>291</v>
      </c>
      <c r="AF243" s="11" t="s">
        <v>294</v>
      </c>
      <c r="AG243" s="11" t="s">
        <v>295</v>
      </c>
      <c r="AH243" s="11" t="s">
        <v>285</v>
      </c>
      <c r="AJ243" s="11" t="s">
        <v>426</v>
      </c>
      <c r="AK243" s="11" t="s">
        <v>427</v>
      </c>
      <c r="AL243" s="11" t="s">
        <v>338</v>
      </c>
      <c r="AR243" s="11" t="s">
        <v>333</v>
      </c>
      <c r="AS243" s="11" t="s">
        <v>334</v>
      </c>
      <c r="AT243" s="11" t="s">
        <v>335</v>
      </c>
    </row>
    <row r="244" spans="1:46">
      <c r="A244" s="11" t="s">
        <v>462</v>
      </c>
      <c r="B244" s="11" t="s">
        <v>463</v>
      </c>
      <c r="C244" s="11" t="s">
        <v>318</v>
      </c>
      <c r="D244" s="11" t="s">
        <v>462</v>
      </c>
      <c r="E244" s="11" t="s">
        <v>463</v>
      </c>
      <c r="F244" s="11" t="s">
        <v>318</v>
      </c>
      <c r="T244" s="11" t="s">
        <v>294</v>
      </c>
      <c r="U244" s="11" t="s">
        <v>295</v>
      </c>
      <c r="V244" s="11" t="s">
        <v>285</v>
      </c>
      <c r="X244" s="11" t="s">
        <v>296</v>
      </c>
      <c r="Y244" s="11" t="s">
        <v>297</v>
      </c>
      <c r="Z244" s="11" t="s">
        <v>285</v>
      </c>
      <c r="AB244" s="11" t="s">
        <v>294</v>
      </c>
      <c r="AC244" s="11" t="s">
        <v>295</v>
      </c>
      <c r="AD244" s="11" t="s">
        <v>285</v>
      </c>
      <c r="AF244" s="11" t="s">
        <v>296</v>
      </c>
      <c r="AG244" s="11" t="s">
        <v>297</v>
      </c>
      <c r="AH244" s="11" t="s">
        <v>285</v>
      </c>
      <c r="AJ244" s="11" t="s">
        <v>241</v>
      </c>
      <c r="AK244" s="11" t="s">
        <v>242</v>
      </c>
      <c r="AL244" s="11" t="s">
        <v>243</v>
      </c>
      <c r="AR244" s="11" t="s">
        <v>339</v>
      </c>
      <c r="AS244" s="11" t="s">
        <v>340</v>
      </c>
      <c r="AT244" s="11" t="s">
        <v>277</v>
      </c>
    </row>
    <row r="245" spans="1:46">
      <c r="A245" s="11" t="s">
        <v>464</v>
      </c>
      <c r="B245" s="11" t="s">
        <v>465</v>
      </c>
      <c r="C245" s="11" t="s">
        <v>277</v>
      </c>
      <c r="D245" s="11" t="s">
        <v>464</v>
      </c>
      <c r="E245" s="11" t="s">
        <v>465</v>
      </c>
      <c r="F245" s="11" t="s">
        <v>277</v>
      </c>
      <c r="T245" s="11" t="s">
        <v>296</v>
      </c>
      <c r="U245" s="11" t="s">
        <v>297</v>
      </c>
      <c r="V245" s="11" t="s">
        <v>285</v>
      </c>
      <c r="X245" s="11" t="s">
        <v>619</v>
      </c>
      <c r="Y245" s="11" t="s">
        <v>620</v>
      </c>
      <c r="Z245" s="11" t="s">
        <v>400</v>
      </c>
      <c r="AB245" s="11" t="s">
        <v>296</v>
      </c>
      <c r="AC245" s="11" t="s">
        <v>297</v>
      </c>
      <c r="AD245" s="11" t="s">
        <v>285</v>
      </c>
      <c r="AF245" s="11" t="s">
        <v>619</v>
      </c>
      <c r="AG245" s="11" t="s">
        <v>620</v>
      </c>
      <c r="AH245" s="11" t="s">
        <v>400</v>
      </c>
      <c r="AJ245" s="11" t="s">
        <v>241</v>
      </c>
      <c r="AK245" s="11" t="s">
        <v>242</v>
      </c>
      <c r="AL245" s="11" t="s">
        <v>243</v>
      </c>
      <c r="AR245" s="11" t="s">
        <v>336</v>
      </c>
      <c r="AS245" s="11" t="s">
        <v>337</v>
      </c>
      <c r="AT245" s="11" t="s">
        <v>338</v>
      </c>
    </row>
    <row r="246" spans="1:46">
      <c r="A246" s="11" t="s">
        <v>466</v>
      </c>
      <c r="B246" s="11" t="s">
        <v>467</v>
      </c>
      <c r="C246" s="11" t="s">
        <v>321</v>
      </c>
      <c r="D246" s="11" t="s">
        <v>466</v>
      </c>
      <c r="E246" s="11" t="s">
        <v>467</v>
      </c>
      <c r="F246" s="11" t="s">
        <v>321</v>
      </c>
      <c r="T246" s="11" t="s">
        <v>619</v>
      </c>
      <c r="U246" s="11" t="s">
        <v>620</v>
      </c>
      <c r="V246" s="11" t="s">
        <v>400</v>
      </c>
      <c r="X246" s="11" t="s">
        <v>627</v>
      </c>
      <c r="Y246" s="11" t="s">
        <v>612</v>
      </c>
      <c r="Z246" s="11" t="s">
        <v>626</v>
      </c>
      <c r="AB246" s="11" t="s">
        <v>619</v>
      </c>
      <c r="AC246" s="11" t="s">
        <v>620</v>
      </c>
      <c r="AD246" s="11" t="s">
        <v>400</v>
      </c>
      <c r="AF246" s="11" t="s">
        <v>627</v>
      </c>
      <c r="AG246" s="11" t="s">
        <v>612</v>
      </c>
      <c r="AH246" s="11" t="s">
        <v>626</v>
      </c>
      <c r="AJ246" s="11" t="s">
        <v>428</v>
      </c>
      <c r="AK246" s="11" t="s">
        <v>429</v>
      </c>
      <c r="AL246" s="11" t="s">
        <v>338</v>
      </c>
      <c r="AR246" s="11" t="s">
        <v>275</v>
      </c>
      <c r="AS246" s="11" t="s">
        <v>276</v>
      </c>
      <c r="AT246" s="11" t="s">
        <v>277</v>
      </c>
    </row>
    <row r="247" spans="1:46">
      <c r="A247" s="11" t="s">
        <v>468</v>
      </c>
      <c r="B247" s="11" t="s">
        <v>469</v>
      </c>
      <c r="C247" s="11" t="s">
        <v>291</v>
      </c>
      <c r="D247" s="11" t="s">
        <v>468</v>
      </c>
      <c r="E247" s="11" t="s">
        <v>469</v>
      </c>
      <c r="F247" s="11" t="s">
        <v>291</v>
      </c>
      <c r="T247" s="11" t="s">
        <v>627</v>
      </c>
      <c r="U247" s="11" t="s">
        <v>612</v>
      </c>
      <c r="V247" s="11" t="s">
        <v>626</v>
      </c>
      <c r="X247" s="11" t="s">
        <v>298</v>
      </c>
      <c r="Y247" s="11" t="s">
        <v>299</v>
      </c>
      <c r="Z247" s="11" t="s">
        <v>300</v>
      </c>
      <c r="AB247" s="11" t="s">
        <v>627</v>
      </c>
      <c r="AC247" s="11" t="s">
        <v>612</v>
      </c>
      <c r="AD247" s="11" t="s">
        <v>626</v>
      </c>
      <c r="AF247" s="11" t="s">
        <v>298</v>
      </c>
      <c r="AG247" s="11" t="s">
        <v>299</v>
      </c>
      <c r="AH247" s="11" t="s">
        <v>300</v>
      </c>
      <c r="AJ247" s="11" t="s">
        <v>244</v>
      </c>
      <c r="AK247" s="11" t="s">
        <v>245</v>
      </c>
      <c r="AL247" s="11" t="s">
        <v>246</v>
      </c>
      <c r="AR247" s="11" t="s">
        <v>275</v>
      </c>
      <c r="AS247" s="11" t="s">
        <v>276</v>
      </c>
      <c r="AT247" s="11" t="s">
        <v>277</v>
      </c>
    </row>
    <row r="248" spans="1:46">
      <c r="A248" s="11" t="s">
        <v>472</v>
      </c>
      <c r="B248" s="11" t="s">
        <v>473</v>
      </c>
      <c r="C248" s="11" t="s">
        <v>205</v>
      </c>
      <c r="D248" s="11" t="s">
        <v>472</v>
      </c>
      <c r="E248" s="11" t="s">
        <v>473</v>
      </c>
      <c r="F248" s="11" t="s">
        <v>205</v>
      </c>
      <c r="T248" s="11" t="s">
        <v>298</v>
      </c>
      <c r="U248" s="11" t="s">
        <v>299</v>
      </c>
      <c r="V248" s="11" t="s">
        <v>300</v>
      </c>
      <c r="X248" s="11" t="s">
        <v>301</v>
      </c>
      <c r="Y248" s="11" t="s">
        <v>302</v>
      </c>
      <c r="Z248" s="11" t="s">
        <v>303</v>
      </c>
      <c r="AB248" s="11" t="s">
        <v>298</v>
      </c>
      <c r="AC248" s="11" t="s">
        <v>299</v>
      </c>
      <c r="AD248" s="11" t="s">
        <v>300</v>
      </c>
      <c r="AF248" s="11" t="s">
        <v>301</v>
      </c>
      <c r="AG248" s="11" t="s">
        <v>302</v>
      </c>
      <c r="AH248" s="11" t="s">
        <v>303</v>
      </c>
      <c r="AJ248" s="11" t="s">
        <v>244</v>
      </c>
      <c r="AK248" s="11" t="s">
        <v>245</v>
      </c>
      <c r="AL248" s="11" t="s">
        <v>246</v>
      </c>
      <c r="AR248" s="11" t="s">
        <v>617</v>
      </c>
      <c r="AS248" s="11" t="s">
        <v>618</v>
      </c>
      <c r="AT248" s="11" t="s">
        <v>300</v>
      </c>
    </row>
    <row r="249" spans="1:46">
      <c r="A249" s="11" t="s">
        <v>470</v>
      </c>
      <c r="B249" s="11" t="s">
        <v>471</v>
      </c>
      <c r="C249" s="11" t="s">
        <v>277</v>
      </c>
      <c r="D249" s="11" t="s">
        <v>470</v>
      </c>
      <c r="E249" s="11" t="s">
        <v>471</v>
      </c>
      <c r="F249" s="11" t="s">
        <v>277</v>
      </c>
      <c r="T249" s="11" t="s">
        <v>301</v>
      </c>
      <c r="U249" s="11" t="s">
        <v>302</v>
      </c>
      <c r="V249" s="11" t="s">
        <v>303</v>
      </c>
      <c r="X249" s="11" t="s">
        <v>621</v>
      </c>
      <c r="Y249" s="11" t="s">
        <v>612</v>
      </c>
      <c r="Z249" s="11" t="s">
        <v>622</v>
      </c>
      <c r="AB249" s="11" t="s">
        <v>301</v>
      </c>
      <c r="AC249" s="11" t="s">
        <v>302</v>
      </c>
      <c r="AD249" s="11" t="s">
        <v>303</v>
      </c>
      <c r="AF249" s="11" t="s">
        <v>621</v>
      </c>
      <c r="AG249" s="11" t="s">
        <v>612</v>
      </c>
      <c r="AH249" s="11" t="s">
        <v>622</v>
      </c>
      <c r="AJ249" s="11" t="s">
        <v>430</v>
      </c>
      <c r="AK249" s="11" t="s">
        <v>431</v>
      </c>
      <c r="AL249" s="11" t="s">
        <v>432</v>
      </c>
      <c r="AR249" s="11" t="s">
        <v>341</v>
      </c>
      <c r="AS249" s="11" t="s">
        <v>342</v>
      </c>
      <c r="AT249" s="11" t="s">
        <v>343</v>
      </c>
    </row>
    <row r="250" spans="1:46">
      <c r="A250" s="11" t="s">
        <v>474</v>
      </c>
      <c r="B250" s="11" t="s">
        <v>475</v>
      </c>
      <c r="C250" s="11" t="s">
        <v>208</v>
      </c>
      <c r="D250" s="11" t="s">
        <v>474</v>
      </c>
      <c r="E250" s="11" t="s">
        <v>475</v>
      </c>
      <c r="F250" s="11" t="s">
        <v>208</v>
      </c>
      <c r="T250" s="11" t="s">
        <v>621</v>
      </c>
      <c r="U250" s="11" t="s">
        <v>612</v>
      </c>
      <c r="V250" s="11" t="s">
        <v>622</v>
      </c>
      <c r="X250" s="11" t="s">
        <v>623</v>
      </c>
      <c r="Y250" s="11" t="s">
        <v>612</v>
      </c>
      <c r="Z250" s="11" t="s">
        <v>622</v>
      </c>
      <c r="AB250" s="11" t="s">
        <v>621</v>
      </c>
      <c r="AC250" s="11" t="s">
        <v>612</v>
      </c>
      <c r="AD250" s="11" t="s">
        <v>622</v>
      </c>
      <c r="AF250" s="11" t="s">
        <v>623</v>
      </c>
      <c r="AG250" s="11" t="s">
        <v>612</v>
      </c>
      <c r="AH250" s="11" t="s">
        <v>622</v>
      </c>
      <c r="AJ250" s="11" t="s">
        <v>433</v>
      </c>
      <c r="AK250" s="11" t="s">
        <v>434</v>
      </c>
      <c r="AL250" s="11" t="s">
        <v>263</v>
      </c>
      <c r="AR250" s="11" t="s">
        <v>278</v>
      </c>
      <c r="AS250" s="11" t="s">
        <v>279</v>
      </c>
      <c r="AT250" s="11" t="s">
        <v>208</v>
      </c>
    </row>
    <row r="251" spans="1:46">
      <c r="A251" s="11" t="s">
        <v>476</v>
      </c>
      <c r="B251" s="11" t="s">
        <v>477</v>
      </c>
      <c r="C251" s="11" t="s">
        <v>252</v>
      </c>
      <c r="D251" s="11" t="s">
        <v>476</v>
      </c>
      <c r="E251" s="11" t="s">
        <v>477</v>
      </c>
      <c r="F251" s="11" t="s">
        <v>252</v>
      </c>
      <c r="T251" s="11" t="s">
        <v>623</v>
      </c>
      <c r="U251" s="11" t="s">
        <v>612</v>
      </c>
      <c r="V251" s="11" t="s">
        <v>622</v>
      </c>
      <c r="X251" s="11" t="s">
        <v>304</v>
      </c>
      <c r="Y251" s="11" t="s">
        <v>305</v>
      </c>
      <c r="Z251" s="11" t="s">
        <v>306</v>
      </c>
      <c r="AB251" s="11" t="s">
        <v>623</v>
      </c>
      <c r="AC251" s="11" t="s">
        <v>612</v>
      </c>
      <c r="AD251" s="11" t="s">
        <v>622</v>
      </c>
      <c r="AF251" s="11" t="s">
        <v>304</v>
      </c>
      <c r="AG251" s="11" t="s">
        <v>305</v>
      </c>
      <c r="AH251" s="11" t="s">
        <v>306</v>
      </c>
      <c r="AJ251" s="11" t="s">
        <v>435</v>
      </c>
      <c r="AK251" s="11" t="s">
        <v>436</v>
      </c>
      <c r="AL251" s="11" t="s">
        <v>201</v>
      </c>
      <c r="AR251" s="11" t="s">
        <v>344</v>
      </c>
      <c r="AS251" s="11" t="s">
        <v>345</v>
      </c>
      <c r="AT251" s="11" t="s">
        <v>288</v>
      </c>
    </row>
    <row r="252" spans="1:46">
      <c r="A252" s="11" t="s">
        <v>478</v>
      </c>
      <c r="B252" s="11" t="s">
        <v>479</v>
      </c>
      <c r="C252" s="11" t="s">
        <v>291</v>
      </c>
      <c r="D252" s="11" t="s">
        <v>478</v>
      </c>
      <c r="E252" s="11" t="s">
        <v>479</v>
      </c>
      <c r="F252" s="11" t="s">
        <v>291</v>
      </c>
      <c r="T252" s="11" t="s">
        <v>304</v>
      </c>
      <c r="U252" s="11" t="s">
        <v>305</v>
      </c>
      <c r="V252" s="11" t="s">
        <v>306</v>
      </c>
      <c r="X252" s="11" t="s">
        <v>628</v>
      </c>
      <c r="Y252" s="11" t="s">
        <v>629</v>
      </c>
      <c r="Z252" s="11" t="s">
        <v>630</v>
      </c>
      <c r="AB252" s="11" t="s">
        <v>304</v>
      </c>
      <c r="AC252" s="11" t="s">
        <v>305</v>
      </c>
      <c r="AD252" s="11" t="s">
        <v>306</v>
      </c>
      <c r="AF252" s="11" t="s">
        <v>628</v>
      </c>
      <c r="AG252" s="11" t="s">
        <v>629</v>
      </c>
      <c r="AH252" s="11" t="s">
        <v>630</v>
      </c>
      <c r="AJ252" s="11" t="s">
        <v>437</v>
      </c>
      <c r="AK252" s="11" t="s">
        <v>438</v>
      </c>
      <c r="AL252" s="11" t="s">
        <v>277</v>
      </c>
      <c r="AR252" s="11" t="s">
        <v>352</v>
      </c>
      <c r="AS252" s="11" t="s">
        <v>353</v>
      </c>
      <c r="AT252" s="11" t="s">
        <v>354</v>
      </c>
    </row>
    <row r="253" spans="1:46">
      <c r="A253" s="11" t="s">
        <v>480</v>
      </c>
      <c r="B253" s="11" t="s">
        <v>481</v>
      </c>
      <c r="C253" s="11" t="s">
        <v>282</v>
      </c>
      <c r="D253" s="11" t="s">
        <v>480</v>
      </c>
      <c r="E253" s="11" t="s">
        <v>481</v>
      </c>
      <c r="F253" s="11" t="s">
        <v>282</v>
      </c>
      <c r="T253" s="11" t="s">
        <v>628</v>
      </c>
      <c r="U253" s="11" t="s">
        <v>629</v>
      </c>
      <c r="V253" s="11" t="s">
        <v>630</v>
      </c>
      <c r="X253" s="11" t="s">
        <v>624</v>
      </c>
      <c r="Y253" s="11" t="s">
        <v>625</v>
      </c>
      <c r="Z253" s="11" t="s">
        <v>626</v>
      </c>
      <c r="AB253" s="11" t="s">
        <v>628</v>
      </c>
      <c r="AC253" s="11" t="s">
        <v>629</v>
      </c>
      <c r="AD253" s="11" t="s">
        <v>630</v>
      </c>
      <c r="AF253" s="11" t="s">
        <v>624</v>
      </c>
      <c r="AG253" s="11" t="s">
        <v>625</v>
      </c>
      <c r="AH253" s="11" t="s">
        <v>626</v>
      </c>
      <c r="AJ253" s="11" t="s">
        <v>247</v>
      </c>
      <c r="AK253" s="11" t="s">
        <v>248</v>
      </c>
      <c r="AL253" s="11" t="s">
        <v>249</v>
      </c>
      <c r="AR253" s="11" t="s">
        <v>280</v>
      </c>
      <c r="AS253" s="11" t="s">
        <v>281</v>
      </c>
      <c r="AT253" s="11" t="s">
        <v>282</v>
      </c>
    </row>
    <row r="254" spans="1:46">
      <c r="A254" s="11" t="s">
        <v>484</v>
      </c>
      <c r="B254" s="11" t="s">
        <v>485</v>
      </c>
      <c r="C254" s="11" t="s">
        <v>208</v>
      </c>
      <c r="D254" s="11" t="s">
        <v>484</v>
      </c>
      <c r="E254" s="11" t="s">
        <v>485</v>
      </c>
      <c r="F254" s="11" t="s">
        <v>208</v>
      </c>
      <c r="T254" s="11" t="s">
        <v>624</v>
      </c>
      <c r="U254" s="11" t="s">
        <v>625</v>
      </c>
      <c r="V254" s="11" t="s">
        <v>626</v>
      </c>
      <c r="AB254" s="11" t="s">
        <v>624</v>
      </c>
      <c r="AC254" s="11" t="s">
        <v>625</v>
      </c>
      <c r="AD254" s="11" t="s">
        <v>626</v>
      </c>
      <c r="AJ254" s="11" t="s">
        <v>613</v>
      </c>
      <c r="AK254" s="11" t="s">
        <v>614</v>
      </c>
      <c r="AL254" s="11" t="s">
        <v>615</v>
      </c>
      <c r="AR254" s="11" t="s">
        <v>346</v>
      </c>
      <c r="AS254" s="11" t="s">
        <v>347</v>
      </c>
      <c r="AT254" s="11" t="s">
        <v>348</v>
      </c>
    </row>
    <row r="255" spans="1:46">
      <c r="A255" s="11" t="s">
        <v>482</v>
      </c>
      <c r="B255" s="11" t="s">
        <v>483</v>
      </c>
      <c r="C255" s="11" t="s">
        <v>291</v>
      </c>
      <c r="D255" s="11" t="s">
        <v>482</v>
      </c>
      <c r="E255" s="11" t="s">
        <v>483</v>
      </c>
      <c r="F255" s="11" t="s">
        <v>291</v>
      </c>
      <c r="AJ255" s="11" t="s">
        <v>441</v>
      </c>
      <c r="AK255" s="11" t="s">
        <v>442</v>
      </c>
      <c r="AL255" s="11" t="s">
        <v>410</v>
      </c>
      <c r="AR255" s="11" t="s">
        <v>355</v>
      </c>
      <c r="AS255" s="11" t="s">
        <v>356</v>
      </c>
      <c r="AT255" s="11" t="s">
        <v>351</v>
      </c>
    </row>
    <row r="256" spans="1:46">
      <c r="A256" s="11" t="s">
        <v>486</v>
      </c>
      <c r="B256" s="11" t="s">
        <v>487</v>
      </c>
      <c r="C256" s="11" t="s">
        <v>488</v>
      </c>
      <c r="D256" s="11" t="s">
        <v>486</v>
      </c>
      <c r="E256" s="11" t="s">
        <v>487</v>
      </c>
      <c r="F256" s="11" t="s">
        <v>488</v>
      </c>
      <c r="AJ256" s="11" t="s">
        <v>443</v>
      </c>
      <c r="AK256" s="11" t="s">
        <v>444</v>
      </c>
      <c r="AL256" s="11" t="s">
        <v>252</v>
      </c>
      <c r="AR256" s="11" t="s">
        <v>349</v>
      </c>
      <c r="AS256" s="11" t="s">
        <v>350</v>
      </c>
      <c r="AT256" s="11" t="s">
        <v>351</v>
      </c>
    </row>
    <row r="257" spans="1:46">
      <c r="A257" s="11" t="s">
        <v>489</v>
      </c>
      <c r="B257" s="11" t="s">
        <v>490</v>
      </c>
      <c r="C257" s="11" t="s">
        <v>271</v>
      </c>
      <c r="D257" s="11" t="s">
        <v>489</v>
      </c>
      <c r="E257" s="11" t="s">
        <v>490</v>
      </c>
      <c r="F257" s="11" t="s">
        <v>271</v>
      </c>
      <c r="AJ257" s="11" t="s">
        <v>445</v>
      </c>
      <c r="AK257" s="11" t="s">
        <v>446</v>
      </c>
      <c r="AL257" s="11" t="s">
        <v>447</v>
      </c>
      <c r="AR257" s="11" t="s">
        <v>283</v>
      </c>
      <c r="AS257" s="11" t="s">
        <v>284</v>
      </c>
      <c r="AT257" s="11" t="s">
        <v>285</v>
      </c>
    </row>
    <row r="258" spans="1:46">
      <c r="A258" s="11" t="s">
        <v>491</v>
      </c>
      <c r="B258" s="11" t="s">
        <v>492</v>
      </c>
      <c r="C258" s="11" t="s">
        <v>321</v>
      </c>
      <c r="D258" s="11" t="s">
        <v>491</v>
      </c>
      <c r="E258" s="11" t="s">
        <v>492</v>
      </c>
      <c r="F258" s="11" t="s">
        <v>321</v>
      </c>
      <c r="AJ258" s="11" t="s">
        <v>250</v>
      </c>
      <c r="AK258" s="11" t="s">
        <v>251</v>
      </c>
      <c r="AL258" s="11" t="s">
        <v>252</v>
      </c>
      <c r="AR258" s="11" t="s">
        <v>286</v>
      </c>
      <c r="AS258" s="11" t="s">
        <v>287</v>
      </c>
      <c r="AT258" s="11" t="s">
        <v>288</v>
      </c>
    </row>
    <row r="259" spans="1:46">
      <c r="A259" s="11" t="s">
        <v>496</v>
      </c>
      <c r="B259" s="11" t="s">
        <v>497</v>
      </c>
      <c r="C259" s="11" t="s">
        <v>263</v>
      </c>
      <c r="D259" s="11" t="s">
        <v>496</v>
      </c>
      <c r="E259" s="11" t="s">
        <v>497</v>
      </c>
      <c r="F259" s="11" t="s">
        <v>263</v>
      </c>
      <c r="AJ259" s="11" t="s">
        <v>439</v>
      </c>
      <c r="AK259" s="11" t="s">
        <v>440</v>
      </c>
      <c r="AL259" s="11" t="s">
        <v>252</v>
      </c>
      <c r="AR259" s="11" t="s">
        <v>289</v>
      </c>
      <c r="AS259" s="11" t="s">
        <v>290</v>
      </c>
      <c r="AT259" s="11" t="s">
        <v>291</v>
      </c>
    </row>
    <row r="260" spans="1:46">
      <c r="A260" s="11" t="s">
        <v>493</v>
      </c>
      <c r="B260" s="11" t="s">
        <v>494</v>
      </c>
      <c r="C260" s="11" t="s">
        <v>495</v>
      </c>
      <c r="D260" s="11" t="s">
        <v>493</v>
      </c>
      <c r="E260" s="11" t="s">
        <v>494</v>
      </c>
      <c r="F260" s="11" t="s">
        <v>495</v>
      </c>
      <c r="AJ260" s="11" t="s">
        <v>448</v>
      </c>
      <c r="AK260" s="11" t="s">
        <v>449</v>
      </c>
      <c r="AL260" s="11" t="s">
        <v>450</v>
      </c>
      <c r="AR260" s="11" t="s">
        <v>292</v>
      </c>
      <c r="AS260" s="11" t="s">
        <v>293</v>
      </c>
      <c r="AT260" s="11" t="s">
        <v>291</v>
      </c>
    </row>
    <row r="261" spans="1:46">
      <c r="A261" s="11" t="s">
        <v>498</v>
      </c>
      <c r="B261" s="11" t="s">
        <v>499</v>
      </c>
      <c r="C261" s="11" t="s">
        <v>338</v>
      </c>
      <c r="D261" s="11" t="s">
        <v>498</v>
      </c>
      <c r="E261" s="11" t="s">
        <v>499</v>
      </c>
      <c r="F261" s="11" t="s">
        <v>338</v>
      </c>
      <c r="AJ261" s="11" t="s">
        <v>253</v>
      </c>
      <c r="AK261" s="11" t="s">
        <v>254</v>
      </c>
      <c r="AL261" s="11" t="s">
        <v>255</v>
      </c>
      <c r="AR261" s="11" t="s">
        <v>357</v>
      </c>
      <c r="AS261" s="11" t="s">
        <v>358</v>
      </c>
      <c r="AT261" s="11" t="s">
        <v>359</v>
      </c>
    </row>
    <row r="262" spans="1:46">
      <c r="A262" s="11" t="s">
        <v>502</v>
      </c>
      <c r="B262" s="11" t="s">
        <v>503</v>
      </c>
      <c r="C262" s="11" t="s">
        <v>321</v>
      </c>
      <c r="D262" s="11" t="s">
        <v>502</v>
      </c>
      <c r="E262" s="11" t="s">
        <v>503</v>
      </c>
      <c r="F262" s="11" t="s">
        <v>321</v>
      </c>
      <c r="AJ262" s="11" t="s">
        <v>253</v>
      </c>
      <c r="AK262" s="11" t="s">
        <v>254</v>
      </c>
      <c r="AL262" s="11" t="s">
        <v>255</v>
      </c>
      <c r="AR262" s="11" t="s">
        <v>294</v>
      </c>
      <c r="AS262" s="11" t="s">
        <v>295</v>
      </c>
      <c r="AT262" s="11" t="s">
        <v>285</v>
      </c>
    </row>
    <row r="263" spans="1:46">
      <c r="A263" s="11" t="s">
        <v>504</v>
      </c>
      <c r="B263" s="11" t="s">
        <v>505</v>
      </c>
      <c r="C263" s="11" t="s">
        <v>321</v>
      </c>
      <c r="D263" s="11" t="s">
        <v>504</v>
      </c>
      <c r="E263" s="11" t="s">
        <v>505</v>
      </c>
      <c r="F263" s="11" t="s">
        <v>321</v>
      </c>
      <c r="AJ263" s="11" t="s">
        <v>451</v>
      </c>
      <c r="AK263" s="11" t="s">
        <v>452</v>
      </c>
      <c r="AL263" s="11" t="s">
        <v>291</v>
      </c>
      <c r="AR263" s="11" t="s">
        <v>296</v>
      </c>
      <c r="AS263" s="11" t="s">
        <v>297</v>
      </c>
      <c r="AT263" s="11" t="s">
        <v>285</v>
      </c>
    </row>
    <row r="264" spans="1:46">
      <c r="A264" s="11" t="s">
        <v>506</v>
      </c>
      <c r="B264" s="11" t="s">
        <v>507</v>
      </c>
      <c r="C264" s="11" t="s">
        <v>338</v>
      </c>
      <c r="D264" s="11" t="s">
        <v>506</v>
      </c>
      <c r="E264" s="11" t="s">
        <v>507</v>
      </c>
      <c r="F264" s="11" t="s">
        <v>338</v>
      </c>
      <c r="AJ264" s="11" t="s">
        <v>453</v>
      </c>
      <c r="AK264" s="11" t="s">
        <v>454</v>
      </c>
      <c r="AL264" s="11" t="s">
        <v>455</v>
      </c>
      <c r="AR264" s="11" t="s">
        <v>360</v>
      </c>
      <c r="AS264" s="11" t="s">
        <v>361</v>
      </c>
      <c r="AT264" s="11" t="s">
        <v>362</v>
      </c>
    </row>
    <row r="265" spans="1:46">
      <c r="A265" s="11" t="s">
        <v>508</v>
      </c>
      <c r="B265" s="11" t="s">
        <v>509</v>
      </c>
      <c r="C265" s="11" t="s">
        <v>321</v>
      </c>
      <c r="D265" s="11" t="s">
        <v>508</v>
      </c>
      <c r="E265" s="11" t="s">
        <v>509</v>
      </c>
      <c r="F265" s="11" t="s">
        <v>321</v>
      </c>
      <c r="AJ265" s="11" t="s">
        <v>456</v>
      </c>
      <c r="AK265" s="11" t="s">
        <v>457</v>
      </c>
      <c r="AL265" s="11" t="s">
        <v>338</v>
      </c>
      <c r="AR265" s="11" t="s">
        <v>363</v>
      </c>
      <c r="AS265" s="11" t="s">
        <v>364</v>
      </c>
      <c r="AT265" s="11" t="s">
        <v>365</v>
      </c>
    </row>
    <row r="266" spans="1:46">
      <c r="A266" s="11" t="s">
        <v>510</v>
      </c>
      <c r="B266" s="11" t="s">
        <v>511</v>
      </c>
      <c r="C266" s="11" t="s">
        <v>512</v>
      </c>
      <c r="D266" s="11" t="s">
        <v>510</v>
      </c>
      <c r="E266" s="11" t="s">
        <v>511</v>
      </c>
      <c r="F266" s="11" t="s">
        <v>512</v>
      </c>
      <c r="AJ266" s="11" t="s">
        <v>256</v>
      </c>
      <c r="AK266" s="11" t="s">
        <v>257</v>
      </c>
      <c r="AL266" s="11" t="s">
        <v>258</v>
      </c>
      <c r="AR266" s="11" t="s">
        <v>619</v>
      </c>
      <c r="AS266" s="11" t="s">
        <v>620</v>
      </c>
      <c r="AT266" s="11" t="s">
        <v>400</v>
      </c>
    </row>
    <row r="267" spans="1:46">
      <c r="A267" s="11" t="s">
        <v>500</v>
      </c>
      <c r="B267" s="11" t="s">
        <v>501</v>
      </c>
      <c r="C267" s="11" t="s">
        <v>321</v>
      </c>
      <c r="D267" s="11" t="s">
        <v>500</v>
      </c>
      <c r="E267" s="11" t="s">
        <v>501</v>
      </c>
      <c r="F267" s="11" t="s">
        <v>321</v>
      </c>
      <c r="AJ267" s="11" t="s">
        <v>259</v>
      </c>
      <c r="AK267" s="11" t="s">
        <v>260</v>
      </c>
      <c r="AL267" s="11" t="s">
        <v>252</v>
      </c>
      <c r="AR267" s="11" t="s">
        <v>627</v>
      </c>
      <c r="AS267" s="11" t="s">
        <v>612</v>
      </c>
      <c r="AT267" s="11" t="s">
        <v>626</v>
      </c>
    </row>
    <row r="268" spans="1:46">
      <c r="A268" s="11" t="s">
        <v>513</v>
      </c>
      <c r="B268" s="11" t="s">
        <v>514</v>
      </c>
      <c r="C268" s="11" t="s">
        <v>277</v>
      </c>
      <c r="D268" s="11" t="s">
        <v>513</v>
      </c>
      <c r="E268" s="11" t="s">
        <v>514</v>
      </c>
      <c r="F268" s="11" t="s">
        <v>277</v>
      </c>
      <c r="AJ268" s="11" t="s">
        <v>458</v>
      </c>
      <c r="AK268" s="11" t="s">
        <v>459</v>
      </c>
      <c r="AL268" s="11" t="s">
        <v>282</v>
      </c>
      <c r="AR268" s="11" t="s">
        <v>298</v>
      </c>
      <c r="AS268" s="11" t="s">
        <v>299</v>
      </c>
      <c r="AT268" s="11" t="s">
        <v>300</v>
      </c>
    </row>
    <row r="269" spans="1:46">
      <c r="A269" s="11" t="s">
        <v>515</v>
      </c>
      <c r="B269" s="11" t="s">
        <v>516</v>
      </c>
      <c r="C269" s="11" t="s">
        <v>263</v>
      </c>
      <c r="D269" s="11" t="s">
        <v>515</v>
      </c>
      <c r="E269" s="11" t="s">
        <v>516</v>
      </c>
      <c r="F269" s="11" t="s">
        <v>263</v>
      </c>
      <c r="AJ269" s="11" t="s">
        <v>460</v>
      </c>
      <c r="AK269" s="11" t="s">
        <v>461</v>
      </c>
      <c r="AL269" s="11" t="s">
        <v>282</v>
      </c>
      <c r="AR269" s="11" t="s">
        <v>301</v>
      </c>
      <c r="AS269" s="11" t="s">
        <v>302</v>
      </c>
      <c r="AT269" s="11" t="s">
        <v>303</v>
      </c>
    </row>
    <row r="270" spans="1:46">
      <c r="A270" s="11" t="s">
        <v>517</v>
      </c>
      <c r="B270" s="11" t="s">
        <v>518</v>
      </c>
      <c r="C270" s="11" t="s">
        <v>240</v>
      </c>
      <c r="D270" s="11" t="s">
        <v>517</v>
      </c>
      <c r="E270" s="11" t="s">
        <v>518</v>
      </c>
      <c r="F270" s="11" t="s">
        <v>240</v>
      </c>
      <c r="AJ270" s="11" t="s">
        <v>462</v>
      </c>
      <c r="AK270" s="11" t="s">
        <v>463</v>
      </c>
      <c r="AL270" s="11" t="s">
        <v>318</v>
      </c>
      <c r="AR270" s="11" t="s">
        <v>621</v>
      </c>
      <c r="AS270" s="11" t="s">
        <v>612</v>
      </c>
      <c r="AT270" s="11" t="s">
        <v>622</v>
      </c>
    </row>
    <row r="271" spans="1:46">
      <c r="A271" s="11" t="s">
        <v>519</v>
      </c>
      <c r="B271" s="11" t="s">
        <v>520</v>
      </c>
      <c r="C271" s="11" t="s">
        <v>321</v>
      </c>
      <c r="D271" s="11" t="s">
        <v>519</v>
      </c>
      <c r="E271" s="11" t="s">
        <v>520</v>
      </c>
      <c r="F271" s="11" t="s">
        <v>321</v>
      </c>
      <c r="AJ271" s="11" t="s">
        <v>464</v>
      </c>
      <c r="AK271" s="11" t="s">
        <v>465</v>
      </c>
      <c r="AL271" s="11" t="s">
        <v>277</v>
      </c>
      <c r="AR271" s="11" t="s">
        <v>366</v>
      </c>
      <c r="AS271" s="11" t="s">
        <v>323</v>
      </c>
      <c r="AT271" s="11" t="s">
        <v>367</v>
      </c>
    </row>
    <row r="272" spans="1:46">
      <c r="A272" s="11" t="s">
        <v>521</v>
      </c>
      <c r="B272" s="11" t="s">
        <v>522</v>
      </c>
      <c r="C272" s="11" t="s">
        <v>523</v>
      </c>
      <c r="D272" s="11" t="s">
        <v>521</v>
      </c>
      <c r="E272" s="11" t="s">
        <v>522</v>
      </c>
      <c r="F272" s="11" t="s">
        <v>523</v>
      </c>
      <c r="AJ272" s="11" t="s">
        <v>466</v>
      </c>
      <c r="AK272" s="11" t="s">
        <v>467</v>
      </c>
      <c r="AL272" s="11" t="s">
        <v>321</v>
      </c>
      <c r="AR272" s="11" t="s">
        <v>623</v>
      </c>
      <c r="AS272" s="11" t="s">
        <v>612</v>
      </c>
      <c r="AT272" s="11" t="s">
        <v>622</v>
      </c>
    </row>
    <row r="273" spans="1:46">
      <c r="A273" s="11" t="s">
        <v>524</v>
      </c>
      <c r="B273" s="11" t="s">
        <v>525</v>
      </c>
      <c r="C273" s="11" t="s">
        <v>208</v>
      </c>
      <c r="D273" s="11" t="s">
        <v>524</v>
      </c>
      <c r="E273" s="11" t="s">
        <v>525</v>
      </c>
      <c r="F273" s="11" t="s">
        <v>208</v>
      </c>
      <c r="AJ273" s="11" t="s">
        <v>616</v>
      </c>
      <c r="AK273" s="11" t="s">
        <v>612</v>
      </c>
      <c r="AL273" s="11" t="s">
        <v>318</v>
      </c>
      <c r="AR273" s="11" t="s">
        <v>304</v>
      </c>
      <c r="AS273" s="11" t="s">
        <v>305</v>
      </c>
      <c r="AT273" s="11" t="s">
        <v>306</v>
      </c>
    </row>
    <row r="274" spans="1:46">
      <c r="A274" s="11" t="s">
        <v>526</v>
      </c>
      <c r="B274" s="11" t="s">
        <v>527</v>
      </c>
      <c r="C274" s="11" t="s">
        <v>277</v>
      </c>
      <c r="D274" s="11" t="s">
        <v>526</v>
      </c>
      <c r="E274" s="11" t="s">
        <v>527</v>
      </c>
      <c r="F274" s="11" t="s">
        <v>277</v>
      </c>
      <c r="AJ274" s="11" t="s">
        <v>468</v>
      </c>
      <c r="AK274" s="11" t="s">
        <v>469</v>
      </c>
      <c r="AL274" s="11" t="s">
        <v>291</v>
      </c>
      <c r="AR274" s="11" t="s">
        <v>628</v>
      </c>
      <c r="AS274" s="11" t="s">
        <v>629</v>
      </c>
      <c r="AT274" s="11" t="s">
        <v>630</v>
      </c>
    </row>
    <row r="275" spans="1:46">
      <c r="A275" s="11" t="s">
        <v>528</v>
      </c>
      <c r="B275" s="11" t="s">
        <v>529</v>
      </c>
      <c r="C275" s="11" t="s">
        <v>291</v>
      </c>
      <c r="D275" s="11" t="s">
        <v>528</v>
      </c>
      <c r="E275" s="11" t="s">
        <v>529</v>
      </c>
      <c r="F275" s="11" t="s">
        <v>291</v>
      </c>
      <c r="AJ275" s="11" t="s">
        <v>472</v>
      </c>
      <c r="AK275" s="11" t="s">
        <v>473</v>
      </c>
      <c r="AL275" s="11" t="s">
        <v>205</v>
      </c>
      <c r="AR275" s="11" t="s">
        <v>624</v>
      </c>
      <c r="AS275" s="11" t="s">
        <v>625</v>
      </c>
      <c r="AT275" s="11" t="s">
        <v>626</v>
      </c>
    </row>
    <row r="276" spans="1:46">
      <c r="A276" s="11" t="s">
        <v>530</v>
      </c>
      <c r="B276" s="11" t="s">
        <v>531</v>
      </c>
      <c r="C276" s="11" t="s">
        <v>321</v>
      </c>
      <c r="D276" s="11" t="s">
        <v>530</v>
      </c>
      <c r="E276" s="11" t="s">
        <v>531</v>
      </c>
      <c r="F276" s="11" t="s">
        <v>321</v>
      </c>
      <c r="AJ276" s="11" t="s">
        <v>470</v>
      </c>
      <c r="AK276" s="11" t="s">
        <v>471</v>
      </c>
      <c r="AL276" s="11" t="s">
        <v>277</v>
      </c>
    </row>
    <row r="277" spans="1:46">
      <c r="A277" s="11" t="s">
        <v>534</v>
      </c>
      <c r="B277" s="11" t="s">
        <v>535</v>
      </c>
      <c r="C277" s="11" t="s">
        <v>321</v>
      </c>
      <c r="D277" s="11" t="s">
        <v>534</v>
      </c>
      <c r="E277" s="11" t="s">
        <v>535</v>
      </c>
      <c r="F277" s="11" t="s">
        <v>321</v>
      </c>
      <c r="AJ277" s="11" t="s">
        <v>474</v>
      </c>
      <c r="AK277" s="11" t="s">
        <v>475</v>
      </c>
      <c r="AL277" s="11" t="s">
        <v>208</v>
      </c>
    </row>
    <row r="278" spans="1:46">
      <c r="A278" s="11" t="s">
        <v>536</v>
      </c>
      <c r="B278" s="11" t="s">
        <v>537</v>
      </c>
      <c r="C278" s="11" t="s">
        <v>538</v>
      </c>
      <c r="D278" s="11" t="s">
        <v>536</v>
      </c>
      <c r="E278" s="11" t="s">
        <v>537</v>
      </c>
      <c r="F278" s="11" t="s">
        <v>538</v>
      </c>
      <c r="AJ278" s="11" t="s">
        <v>476</v>
      </c>
      <c r="AK278" s="11" t="s">
        <v>477</v>
      </c>
      <c r="AL278" s="11" t="s">
        <v>252</v>
      </c>
    </row>
    <row r="279" spans="1:46">
      <c r="A279" s="11" t="s">
        <v>532</v>
      </c>
      <c r="B279" s="11" t="s">
        <v>533</v>
      </c>
      <c r="C279" s="11" t="s">
        <v>263</v>
      </c>
      <c r="D279" s="11" t="s">
        <v>532</v>
      </c>
      <c r="E279" s="11" t="s">
        <v>533</v>
      </c>
      <c r="F279" s="11" t="s">
        <v>263</v>
      </c>
      <c r="AJ279" s="11" t="s">
        <v>478</v>
      </c>
      <c r="AK279" s="11" t="s">
        <v>479</v>
      </c>
      <c r="AL279" s="11" t="s">
        <v>291</v>
      </c>
    </row>
    <row r="280" spans="1:46">
      <c r="A280" s="11" t="s">
        <v>543</v>
      </c>
      <c r="B280" s="11" t="s">
        <v>544</v>
      </c>
      <c r="C280" s="11" t="s">
        <v>240</v>
      </c>
      <c r="D280" s="11" t="s">
        <v>543</v>
      </c>
      <c r="E280" s="11" t="s">
        <v>544</v>
      </c>
      <c r="F280" s="11" t="s">
        <v>240</v>
      </c>
      <c r="AJ280" s="11" t="s">
        <v>480</v>
      </c>
      <c r="AK280" s="11" t="s">
        <v>481</v>
      </c>
      <c r="AL280" s="11" t="s">
        <v>282</v>
      </c>
    </row>
    <row r="281" spans="1:46">
      <c r="A281" s="11" t="s">
        <v>280</v>
      </c>
      <c r="B281" s="11" t="s">
        <v>281</v>
      </c>
      <c r="C281" s="11" t="s">
        <v>282</v>
      </c>
      <c r="D281" s="11" t="s">
        <v>280</v>
      </c>
      <c r="E281" s="11" t="s">
        <v>281</v>
      </c>
      <c r="F281" s="11" t="s">
        <v>282</v>
      </c>
      <c r="AJ281" s="11" t="s">
        <v>484</v>
      </c>
      <c r="AK281" s="11" t="s">
        <v>485</v>
      </c>
      <c r="AL281" s="11" t="s">
        <v>208</v>
      </c>
    </row>
    <row r="282" spans="1:46">
      <c r="A282" s="11" t="s">
        <v>539</v>
      </c>
      <c r="B282" s="11" t="s">
        <v>540</v>
      </c>
      <c r="C282" s="11" t="s">
        <v>277</v>
      </c>
      <c r="D282" s="11" t="s">
        <v>539</v>
      </c>
      <c r="E282" s="11" t="s">
        <v>540</v>
      </c>
      <c r="F282" s="11" t="s">
        <v>277</v>
      </c>
      <c r="AJ282" s="11" t="s">
        <v>261</v>
      </c>
      <c r="AK282" s="11" t="s">
        <v>262</v>
      </c>
      <c r="AL282" s="11" t="s">
        <v>263</v>
      </c>
    </row>
    <row r="283" spans="1:46">
      <c r="A283" s="11" t="s">
        <v>541</v>
      </c>
      <c r="B283" s="11" t="s">
        <v>542</v>
      </c>
      <c r="C283" s="11" t="s">
        <v>277</v>
      </c>
      <c r="D283" s="11" t="s">
        <v>541</v>
      </c>
      <c r="E283" s="11" t="s">
        <v>542</v>
      </c>
      <c r="F283" s="11" t="s">
        <v>277</v>
      </c>
      <c r="AJ283" s="11" t="s">
        <v>261</v>
      </c>
      <c r="AK283" s="11" t="s">
        <v>262</v>
      </c>
      <c r="AL283" s="11" t="s">
        <v>263</v>
      </c>
    </row>
    <row r="284" spans="1:46">
      <c r="A284" s="11" t="s">
        <v>545</v>
      </c>
      <c r="B284" s="11" t="s">
        <v>546</v>
      </c>
      <c r="C284" s="11" t="s">
        <v>321</v>
      </c>
      <c r="D284" s="11" t="s">
        <v>545</v>
      </c>
      <c r="E284" s="11" t="s">
        <v>546</v>
      </c>
      <c r="F284" s="11" t="s">
        <v>321</v>
      </c>
      <c r="AJ284" s="11" t="s">
        <v>482</v>
      </c>
      <c r="AK284" s="11" t="s">
        <v>483</v>
      </c>
      <c r="AL284" s="11" t="s">
        <v>291</v>
      </c>
    </row>
    <row r="285" spans="1:46">
      <c r="A285" s="11" t="s">
        <v>547</v>
      </c>
      <c r="B285" s="11" t="s">
        <v>548</v>
      </c>
      <c r="C285" s="11" t="s">
        <v>523</v>
      </c>
      <c r="D285" s="11" t="s">
        <v>547</v>
      </c>
      <c r="E285" s="11" t="s">
        <v>548</v>
      </c>
      <c r="F285" s="11" t="s">
        <v>523</v>
      </c>
      <c r="AJ285" s="11" t="s">
        <v>264</v>
      </c>
      <c r="AK285" s="11" t="s">
        <v>265</v>
      </c>
      <c r="AL285" s="11" t="s">
        <v>266</v>
      </c>
    </row>
    <row r="286" spans="1:46">
      <c r="A286" s="11" t="s">
        <v>549</v>
      </c>
      <c r="B286" s="11" t="s">
        <v>550</v>
      </c>
      <c r="C286" s="11" t="s">
        <v>321</v>
      </c>
      <c r="D286" s="11" t="s">
        <v>549</v>
      </c>
      <c r="E286" s="11" t="s">
        <v>550</v>
      </c>
      <c r="F286" s="11" t="s">
        <v>321</v>
      </c>
      <c r="AJ286" s="11" t="s">
        <v>264</v>
      </c>
      <c r="AK286" s="11" t="s">
        <v>265</v>
      </c>
      <c r="AL286" s="11" t="s">
        <v>266</v>
      </c>
    </row>
    <row r="287" spans="1:46">
      <c r="A287" s="11" t="s">
        <v>551</v>
      </c>
      <c r="B287" s="11" t="s">
        <v>552</v>
      </c>
      <c r="C287" s="11" t="s">
        <v>512</v>
      </c>
      <c r="D287" s="11" t="s">
        <v>551</v>
      </c>
      <c r="E287" s="11" t="s">
        <v>552</v>
      </c>
      <c r="F287" s="11" t="s">
        <v>512</v>
      </c>
      <c r="AJ287" s="11" t="s">
        <v>486</v>
      </c>
      <c r="AK287" s="11" t="s">
        <v>487</v>
      </c>
      <c r="AL287" s="11" t="s">
        <v>488</v>
      </c>
    </row>
    <row r="288" spans="1:46">
      <c r="A288" s="11" t="s">
        <v>553</v>
      </c>
      <c r="B288" s="11" t="s">
        <v>554</v>
      </c>
      <c r="C288" s="11" t="s">
        <v>263</v>
      </c>
      <c r="D288" s="11" t="s">
        <v>553</v>
      </c>
      <c r="E288" s="11" t="s">
        <v>554</v>
      </c>
      <c r="F288" s="11" t="s">
        <v>263</v>
      </c>
      <c r="AJ288" s="11" t="s">
        <v>489</v>
      </c>
      <c r="AK288" s="11" t="s">
        <v>490</v>
      </c>
      <c r="AL288" s="11" t="s">
        <v>271</v>
      </c>
    </row>
    <row r="289" spans="1:38">
      <c r="A289" s="11" t="s">
        <v>555</v>
      </c>
      <c r="B289" s="11" t="s">
        <v>556</v>
      </c>
      <c r="C289" s="11" t="s">
        <v>557</v>
      </c>
      <c r="D289" s="11" t="s">
        <v>555</v>
      </c>
      <c r="E289" s="11" t="s">
        <v>556</v>
      </c>
      <c r="F289" s="11" t="s">
        <v>557</v>
      </c>
      <c r="AJ289" s="11" t="s">
        <v>491</v>
      </c>
      <c r="AK289" s="11" t="s">
        <v>492</v>
      </c>
      <c r="AL289" s="11" t="s">
        <v>321</v>
      </c>
    </row>
    <row r="290" spans="1:38">
      <c r="A290" s="11" t="s">
        <v>558</v>
      </c>
      <c r="B290" s="11" t="s">
        <v>559</v>
      </c>
      <c r="C290" s="11" t="s">
        <v>282</v>
      </c>
      <c r="D290" s="11" t="s">
        <v>558</v>
      </c>
      <c r="E290" s="11" t="s">
        <v>559</v>
      </c>
      <c r="F290" s="11" t="s">
        <v>282</v>
      </c>
      <c r="AJ290" s="11" t="s">
        <v>267</v>
      </c>
      <c r="AK290" s="11" t="s">
        <v>268</v>
      </c>
      <c r="AL290" s="11" t="s">
        <v>252</v>
      </c>
    </row>
    <row r="291" spans="1:38">
      <c r="A291" s="11" t="s">
        <v>560</v>
      </c>
      <c r="B291" s="11" t="s">
        <v>561</v>
      </c>
      <c r="C291" s="11" t="s">
        <v>263</v>
      </c>
      <c r="D291" s="11" t="s">
        <v>560</v>
      </c>
      <c r="E291" s="11" t="s">
        <v>561</v>
      </c>
      <c r="F291" s="11" t="s">
        <v>263</v>
      </c>
      <c r="AJ291" s="11" t="s">
        <v>267</v>
      </c>
      <c r="AK291" s="11" t="s">
        <v>268</v>
      </c>
      <c r="AL291" s="11" t="s">
        <v>252</v>
      </c>
    </row>
    <row r="292" spans="1:38">
      <c r="A292" s="11" t="s">
        <v>562</v>
      </c>
      <c r="B292" s="11" t="s">
        <v>563</v>
      </c>
      <c r="C292" s="11" t="s">
        <v>523</v>
      </c>
      <c r="D292" s="11" t="s">
        <v>562</v>
      </c>
      <c r="E292" s="11" t="s">
        <v>563</v>
      </c>
      <c r="F292" s="11" t="s">
        <v>523</v>
      </c>
      <c r="AJ292" s="11" t="s">
        <v>269</v>
      </c>
      <c r="AK292" s="11" t="s">
        <v>270</v>
      </c>
      <c r="AL292" s="11" t="s">
        <v>271</v>
      </c>
    </row>
    <row r="293" spans="1:38">
      <c r="A293" s="11" t="s">
        <v>564</v>
      </c>
      <c r="B293" s="11" t="s">
        <v>565</v>
      </c>
      <c r="C293" s="11" t="s">
        <v>321</v>
      </c>
      <c r="D293" s="11" t="s">
        <v>564</v>
      </c>
      <c r="E293" s="11" t="s">
        <v>565</v>
      </c>
      <c r="F293" s="11" t="s">
        <v>321</v>
      </c>
      <c r="AJ293" s="11" t="s">
        <v>272</v>
      </c>
      <c r="AK293" s="11" t="s">
        <v>273</v>
      </c>
      <c r="AL293" s="11" t="s">
        <v>274</v>
      </c>
    </row>
    <row r="294" spans="1:38">
      <c r="A294" s="11" t="s">
        <v>568</v>
      </c>
      <c r="B294" s="11" t="s">
        <v>569</v>
      </c>
      <c r="C294" s="11" t="s">
        <v>523</v>
      </c>
      <c r="D294" s="11" t="s">
        <v>568</v>
      </c>
      <c r="E294" s="11" t="s">
        <v>569</v>
      </c>
      <c r="F294" s="11" t="s">
        <v>523</v>
      </c>
      <c r="AJ294" s="11" t="s">
        <v>496</v>
      </c>
      <c r="AK294" s="11" t="s">
        <v>497</v>
      </c>
      <c r="AL294" s="11" t="s">
        <v>263</v>
      </c>
    </row>
    <row r="295" spans="1:38">
      <c r="A295" s="11" t="s">
        <v>570</v>
      </c>
      <c r="B295" s="11" t="s">
        <v>571</v>
      </c>
      <c r="C295" s="11" t="s">
        <v>277</v>
      </c>
      <c r="D295" s="11" t="s">
        <v>570</v>
      </c>
      <c r="E295" s="11" t="s">
        <v>571</v>
      </c>
      <c r="F295" s="11" t="s">
        <v>277</v>
      </c>
      <c r="AJ295" s="11" t="s">
        <v>493</v>
      </c>
      <c r="AK295" s="11" t="s">
        <v>494</v>
      </c>
      <c r="AL295" s="11" t="s">
        <v>495</v>
      </c>
    </row>
    <row r="296" spans="1:38">
      <c r="A296" s="11" t="s">
        <v>572</v>
      </c>
      <c r="B296" s="11" t="s">
        <v>573</v>
      </c>
      <c r="C296" s="11" t="s">
        <v>291</v>
      </c>
      <c r="D296" s="11" t="s">
        <v>572</v>
      </c>
      <c r="E296" s="11" t="s">
        <v>573</v>
      </c>
      <c r="F296" s="11" t="s">
        <v>291</v>
      </c>
      <c r="AJ296" s="11" t="s">
        <v>498</v>
      </c>
      <c r="AK296" s="11" t="s">
        <v>499</v>
      </c>
      <c r="AL296" s="11" t="s">
        <v>338</v>
      </c>
    </row>
    <row r="297" spans="1:38">
      <c r="A297" s="11" t="s">
        <v>574</v>
      </c>
      <c r="B297" s="11" t="s">
        <v>575</v>
      </c>
      <c r="C297" s="11" t="s">
        <v>338</v>
      </c>
      <c r="D297" s="11" t="s">
        <v>574</v>
      </c>
      <c r="E297" s="11" t="s">
        <v>575</v>
      </c>
      <c r="F297" s="11" t="s">
        <v>338</v>
      </c>
      <c r="AJ297" s="11" t="s">
        <v>502</v>
      </c>
      <c r="AK297" s="11" t="s">
        <v>503</v>
      </c>
      <c r="AL297" s="11" t="s">
        <v>321</v>
      </c>
    </row>
    <row r="298" spans="1:38">
      <c r="A298" s="11" t="s">
        <v>576</v>
      </c>
      <c r="B298" s="11" t="s">
        <v>577</v>
      </c>
      <c r="C298" s="11" t="s">
        <v>338</v>
      </c>
      <c r="D298" s="11" t="s">
        <v>576</v>
      </c>
      <c r="E298" s="11" t="s">
        <v>577</v>
      </c>
      <c r="F298" s="11" t="s">
        <v>338</v>
      </c>
      <c r="AJ298" s="11" t="s">
        <v>504</v>
      </c>
      <c r="AK298" s="11" t="s">
        <v>505</v>
      </c>
      <c r="AL298" s="11" t="s">
        <v>321</v>
      </c>
    </row>
    <row r="299" spans="1:38">
      <c r="A299" s="11" t="s">
        <v>566</v>
      </c>
      <c r="B299" s="11" t="s">
        <v>567</v>
      </c>
      <c r="C299" s="11" t="s">
        <v>523</v>
      </c>
      <c r="D299" s="11" t="s">
        <v>566</v>
      </c>
      <c r="E299" s="11" t="s">
        <v>567</v>
      </c>
      <c r="F299" s="11" t="s">
        <v>523</v>
      </c>
      <c r="AJ299" s="11" t="s">
        <v>506</v>
      </c>
      <c r="AK299" s="11" t="s">
        <v>507</v>
      </c>
      <c r="AL299" s="11" t="s">
        <v>338</v>
      </c>
    </row>
    <row r="300" spans="1:38">
      <c r="A300" s="11" t="s">
        <v>578</v>
      </c>
      <c r="B300" s="11" t="s">
        <v>579</v>
      </c>
      <c r="C300" s="11" t="s">
        <v>277</v>
      </c>
      <c r="D300" s="11" t="s">
        <v>578</v>
      </c>
      <c r="E300" s="11" t="s">
        <v>579</v>
      </c>
      <c r="F300" s="11" t="s">
        <v>277</v>
      </c>
      <c r="AJ300" s="11" t="s">
        <v>508</v>
      </c>
      <c r="AK300" s="11" t="s">
        <v>509</v>
      </c>
      <c r="AL300" s="11" t="s">
        <v>321</v>
      </c>
    </row>
    <row r="301" spans="1:38">
      <c r="A301" s="11" t="s">
        <v>582</v>
      </c>
      <c r="B301" s="11" t="s">
        <v>583</v>
      </c>
      <c r="C301" s="11" t="s">
        <v>523</v>
      </c>
      <c r="D301" s="11" t="s">
        <v>582</v>
      </c>
      <c r="E301" s="11" t="s">
        <v>583</v>
      </c>
      <c r="F301" s="11" t="s">
        <v>523</v>
      </c>
      <c r="AJ301" s="11" t="s">
        <v>510</v>
      </c>
      <c r="AK301" s="11" t="s">
        <v>511</v>
      </c>
      <c r="AL301" s="11" t="s">
        <v>512</v>
      </c>
    </row>
    <row r="302" spans="1:38">
      <c r="A302" s="11" t="s">
        <v>580</v>
      </c>
      <c r="B302" s="11" t="s">
        <v>581</v>
      </c>
      <c r="C302" s="11" t="s">
        <v>277</v>
      </c>
      <c r="D302" s="11" t="s">
        <v>580</v>
      </c>
      <c r="E302" s="11" t="s">
        <v>581</v>
      </c>
      <c r="F302" s="11" t="s">
        <v>277</v>
      </c>
      <c r="AJ302" s="11" t="s">
        <v>500</v>
      </c>
      <c r="AK302" s="11" t="s">
        <v>501</v>
      </c>
      <c r="AL302" s="11" t="s">
        <v>321</v>
      </c>
    </row>
    <row r="303" spans="1:38">
      <c r="A303" s="11" t="s">
        <v>584</v>
      </c>
      <c r="B303" s="11" t="s">
        <v>585</v>
      </c>
      <c r="C303" s="11" t="s">
        <v>263</v>
      </c>
      <c r="D303" s="11" t="s">
        <v>584</v>
      </c>
      <c r="E303" s="11" t="s">
        <v>585</v>
      </c>
      <c r="F303" s="11" t="s">
        <v>263</v>
      </c>
      <c r="AJ303" s="11" t="s">
        <v>513</v>
      </c>
      <c r="AK303" s="11" t="s">
        <v>514</v>
      </c>
      <c r="AL303" s="11" t="s">
        <v>277</v>
      </c>
    </row>
    <row r="304" spans="1:38">
      <c r="A304" s="11" t="s">
        <v>588</v>
      </c>
      <c r="B304" s="11" t="s">
        <v>589</v>
      </c>
      <c r="C304" s="11" t="s">
        <v>277</v>
      </c>
      <c r="D304" s="11" t="s">
        <v>588</v>
      </c>
      <c r="E304" s="11" t="s">
        <v>589</v>
      </c>
      <c r="F304" s="11" t="s">
        <v>277</v>
      </c>
      <c r="AJ304" s="11" t="s">
        <v>515</v>
      </c>
      <c r="AK304" s="11" t="s">
        <v>516</v>
      </c>
      <c r="AL304" s="11" t="s">
        <v>263</v>
      </c>
    </row>
    <row r="305" spans="1:38">
      <c r="A305" s="11" t="s">
        <v>590</v>
      </c>
      <c r="B305" s="11" t="s">
        <v>591</v>
      </c>
      <c r="C305" s="11" t="s">
        <v>321</v>
      </c>
      <c r="D305" s="11" t="s">
        <v>590</v>
      </c>
      <c r="E305" s="11" t="s">
        <v>591</v>
      </c>
      <c r="F305" s="11" t="s">
        <v>321</v>
      </c>
      <c r="AJ305" s="11" t="s">
        <v>517</v>
      </c>
      <c r="AK305" s="11" t="s">
        <v>518</v>
      </c>
      <c r="AL305" s="11" t="s">
        <v>240</v>
      </c>
    </row>
    <row r="306" spans="1:38">
      <c r="A306" s="11" t="s">
        <v>586</v>
      </c>
      <c r="B306" s="11" t="s">
        <v>587</v>
      </c>
      <c r="C306" s="11" t="s">
        <v>266</v>
      </c>
      <c r="D306" s="11" t="s">
        <v>586</v>
      </c>
      <c r="E306" s="11" t="s">
        <v>587</v>
      </c>
      <c r="F306" s="11" t="s">
        <v>266</v>
      </c>
      <c r="AJ306" s="11" t="s">
        <v>275</v>
      </c>
      <c r="AK306" s="11" t="s">
        <v>276</v>
      </c>
      <c r="AL306" s="11" t="s">
        <v>277</v>
      </c>
    </row>
    <row r="307" spans="1:38">
      <c r="A307" s="11" t="s">
        <v>592</v>
      </c>
      <c r="B307" s="11" t="s">
        <v>593</v>
      </c>
      <c r="C307" s="11" t="s">
        <v>208</v>
      </c>
      <c r="D307" s="11" t="s">
        <v>592</v>
      </c>
      <c r="E307" s="11" t="s">
        <v>593</v>
      </c>
      <c r="F307" s="11" t="s">
        <v>208</v>
      </c>
      <c r="AJ307" s="11" t="s">
        <v>275</v>
      </c>
      <c r="AK307" s="11" t="s">
        <v>276</v>
      </c>
      <c r="AL307" s="11" t="s">
        <v>277</v>
      </c>
    </row>
    <row r="308" spans="1:38">
      <c r="A308" s="11" t="s">
        <v>594</v>
      </c>
      <c r="B308" s="11" t="s">
        <v>595</v>
      </c>
      <c r="C308" s="11" t="s">
        <v>432</v>
      </c>
      <c r="D308" s="11" t="s">
        <v>594</v>
      </c>
      <c r="E308" s="11" t="s">
        <v>595</v>
      </c>
      <c r="F308" s="11" t="s">
        <v>432</v>
      </c>
      <c r="AJ308" s="11" t="s">
        <v>617</v>
      </c>
      <c r="AK308" s="11" t="s">
        <v>618</v>
      </c>
      <c r="AL308" s="11" t="s">
        <v>300</v>
      </c>
    </row>
    <row r="309" spans="1:38">
      <c r="A309" s="11" t="s">
        <v>596</v>
      </c>
      <c r="B309" s="11" t="s">
        <v>597</v>
      </c>
      <c r="C309" s="11" t="s">
        <v>277</v>
      </c>
      <c r="D309" s="11" t="s">
        <v>596</v>
      </c>
      <c r="E309" s="11" t="s">
        <v>597</v>
      </c>
      <c r="F309" s="11" t="s">
        <v>277</v>
      </c>
      <c r="AJ309" s="11" t="s">
        <v>519</v>
      </c>
      <c r="AK309" s="11" t="s">
        <v>520</v>
      </c>
      <c r="AL309" s="11" t="s">
        <v>321</v>
      </c>
    </row>
    <row r="310" spans="1:38">
      <c r="A310" s="11" t="s">
        <v>598</v>
      </c>
      <c r="B310" s="11" t="s">
        <v>599</v>
      </c>
      <c r="C310" s="11" t="s">
        <v>321</v>
      </c>
      <c r="D310" s="11" t="s">
        <v>598</v>
      </c>
      <c r="E310" s="11" t="s">
        <v>599</v>
      </c>
      <c r="F310" s="11" t="s">
        <v>321</v>
      </c>
      <c r="AJ310" s="11" t="s">
        <v>278</v>
      </c>
      <c r="AK310" s="11" t="s">
        <v>279</v>
      </c>
      <c r="AL310" s="11" t="s">
        <v>208</v>
      </c>
    </row>
    <row r="311" spans="1:38">
      <c r="A311" s="11" t="s">
        <v>600</v>
      </c>
      <c r="B311" s="11" t="s">
        <v>601</v>
      </c>
      <c r="C311" s="11" t="s">
        <v>602</v>
      </c>
      <c r="D311" s="11" t="s">
        <v>600</v>
      </c>
      <c r="E311" s="11" t="s">
        <v>601</v>
      </c>
      <c r="F311" s="11" t="s">
        <v>602</v>
      </c>
      <c r="AJ311" s="11" t="s">
        <v>521</v>
      </c>
      <c r="AK311" s="11" t="s">
        <v>522</v>
      </c>
      <c r="AL311" s="11" t="s">
        <v>523</v>
      </c>
    </row>
    <row r="312" spans="1:38">
      <c r="A312" s="11" t="s">
        <v>603</v>
      </c>
      <c r="B312" s="11" t="s">
        <v>604</v>
      </c>
      <c r="C312" s="11" t="s">
        <v>201</v>
      </c>
      <c r="D312" s="11" t="s">
        <v>603</v>
      </c>
      <c r="E312" s="11" t="s">
        <v>604</v>
      </c>
      <c r="F312" s="11" t="s">
        <v>201</v>
      </c>
      <c r="AJ312" s="11" t="s">
        <v>524</v>
      </c>
      <c r="AK312" s="11" t="s">
        <v>525</v>
      </c>
      <c r="AL312" s="11" t="s">
        <v>208</v>
      </c>
    </row>
    <row r="313" spans="1:38">
      <c r="A313" s="11" t="s">
        <v>605</v>
      </c>
      <c r="B313" s="11" t="s">
        <v>606</v>
      </c>
      <c r="C313" s="11" t="s">
        <v>607</v>
      </c>
      <c r="D313" s="11" t="s">
        <v>605</v>
      </c>
      <c r="E313" s="11" t="s">
        <v>606</v>
      </c>
      <c r="F313" s="11" t="s">
        <v>607</v>
      </c>
      <c r="AJ313" s="11" t="s">
        <v>526</v>
      </c>
      <c r="AK313" s="11" t="s">
        <v>527</v>
      </c>
      <c r="AL313" s="11" t="s">
        <v>277</v>
      </c>
    </row>
    <row r="314" spans="1:38">
      <c r="A314" s="11" t="s">
        <v>608</v>
      </c>
      <c r="B314" s="11" t="s">
        <v>609</v>
      </c>
      <c r="C314" s="11" t="s">
        <v>277</v>
      </c>
      <c r="D314" s="11" t="s">
        <v>608</v>
      </c>
      <c r="E314" s="11" t="s">
        <v>609</v>
      </c>
      <c r="F314" s="11" t="s">
        <v>277</v>
      </c>
      <c r="AJ314" s="11" t="s">
        <v>528</v>
      </c>
      <c r="AK314" s="11" t="s">
        <v>529</v>
      </c>
      <c r="AL314" s="11" t="s">
        <v>291</v>
      </c>
    </row>
    <row r="315" spans="1:38">
      <c r="AJ315" s="11" t="s">
        <v>530</v>
      </c>
      <c r="AK315" s="11" t="s">
        <v>531</v>
      </c>
      <c r="AL315" s="11" t="s">
        <v>321</v>
      </c>
    </row>
    <row r="316" spans="1:38">
      <c r="AJ316" s="11" t="s">
        <v>534</v>
      </c>
      <c r="AK316" s="11" t="s">
        <v>535</v>
      </c>
      <c r="AL316" s="11" t="s">
        <v>321</v>
      </c>
    </row>
    <row r="317" spans="1:38">
      <c r="AJ317" s="11" t="s">
        <v>536</v>
      </c>
      <c r="AK317" s="11" t="s">
        <v>537</v>
      </c>
      <c r="AL317" s="11" t="s">
        <v>538</v>
      </c>
    </row>
    <row r="318" spans="1:38">
      <c r="AJ318" s="11" t="s">
        <v>532</v>
      </c>
      <c r="AK318" s="11" t="s">
        <v>533</v>
      </c>
      <c r="AL318" s="11" t="s">
        <v>263</v>
      </c>
    </row>
    <row r="319" spans="1:38">
      <c r="AJ319" s="11" t="s">
        <v>543</v>
      </c>
      <c r="AK319" s="11" t="s">
        <v>544</v>
      </c>
      <c r="AL319" s="11" t="s">
        <v>240</v>
      </c>
    </row>
    <row r="320" spans="1:38">
      <c r="AJ320" s="11" t="s">
        <v>280</v>
      </c>
      <c r="AK320" s="11" t="s">
        <v>281</v>
      </c>
      <c r="AL320" s="11" t="s">
        <v>282</v>
      </c>
    </row>
    <row r="321" spans="36:38">
      <c r="AJ321" s="11" t="s">
        <v>280</v>
      </c>
      <c r="AK321" s="11" t="s">
        <v>281</v>
      </c>
      <c r="AL321" s="11" t="s">
        <v>282</v>
      </c>
    </row>
    <row r="322" spans="36:38">
      <c r="AJ322" s="11" t="s">
        <v>539</v>
      </c>
      <c r="AK322" s="11" t="s">
        <v>540</v>
      </c>
      <c r="AL322" s="11" t="s">
        <v>277</v>
      </c>
    </row>
    <row r="323" spans="36:38">
      <c r="AJ323" s="11" t="s">
        <v>541</v>
      </c>
      <c r="AK323" s="11" t="s">
        <v>542</v>
      </c>
      <c r="AL323" s="11" t="s">
        <v>277</v>
      </c>
    </row>
    <row r="324" spans="36:38">
      <c r="AJ324" s="11" t="s">
        <v>283</v>
      </c>
      <c r="AK324" s="11" t="s">
        <v>284</v>
      </c>
      <c r="AL324" s="11" t="s">
        <v>285</v>
      </c>
    </row>
    <row r="325" spans="36:38">
      <c r="AJ325" s="11" t="s">
        <v>286</v>
      </c>
      <c r="AK325" s="11" t="s">
        <v>287</v>
      </c>
      <c r="AL325" s="11" t="s">
        <v>288</v>
      </c>
    </row>
    <row r="326" spans="36:38">
      <c r="AJ326" s="11" t="s">
        <v>545</v>
      </c>
      <c r="AK326" s="11" t="s">
        <v>546</v>
      </c>
      <c r="AL326" s="11" t="s">
        <v>321</v>
      </c>
    </row>
    <row r="327" spans="36:38">
      <c r="AJ327" s="11" t="s">
        <v>547</v>
      </c>
      <c r="AK327" s="11" t="s">
        <v>548</v>
      </c>
      <c r="AL327" s="11" t="s">
        <v>523</v>
      </c>
    </row>
    <row r="328" spans="36:38">
      <c r="AJ328" s="11" t="s">
        <v>549</v>
      </c>
      <c r="AK328" s="11" t="s">
        <v>550</v>
      </c>
      <c r="AL328" s="11" t="s">
        <v>321</v>
      </c>
    </row>
    <row r="329" spans="36:38">
      <c r="AJ329" s="11" t="s">
        <v>551</v>
      </c>
      <c r="AK329" s="11" t="s">
        <v>552</v>
      </c>
      <c r="AL329" s="11" t="s">
        <v>512</v>
      </c>
    </row>
    <row r="330" spans="36:38">
      <c r="AJ330" s="11" t="s">
        <v>289</v>
      </c>
      <c r="AK330" s="11" t="s">
        <v>290</v>
      </c>
      <c r="AL330" s="11" t="s">
        <v>291</v>
      </c>
    </row>
    <row r="331" spans="36:38">
      <c r="AJ331" s="11" t="s">
        <v>553</v>
      </c>
      <c r="AK331" s="11" t="s">
        <v>554</v>
      </c>
      <c r="AL331" s="11" t="s">
        <v>263</v>
      </c>
    </row>
    <row r="332" spans="36:38">
      <c r="AJ332" s="11" t="s">
        <v>292</v>
      </c>
      <c r="AK332" s="11" t="s">
        <v>293</v>
      </c>
      <c r="AL332" s="11" t="s">
        <v>291</v>
      </c>
    </row>
    <row r="333" spans="36:38">
      <c r="AJ333" s="11" t="s">
        <v>555</v>
      </c>
      <c r="AK333" s="11" t="s">
        <v>556</v>
      </c>
      <c r="AL333" s="11" t="s">
        <v>557</v>
      </c>
    </row>
    <row r="334" spans="36:38">
      <c r="AJ334" s="11" t="s">
        <v>558</v>
      </c>
      <c r="AK334" s="11" t="s">
        <v>559</v>
      </c>
      <c r="AL334" s="11" t="s">
        <v>282</v>
      </c>
    </row>
    <row r="335" spans="36:38">
      <c r="AJ335" s="11" t="s">
        <v>560</v>
      </c>
      <c r="AK335" s="11" t="s">
        <v>561</v>
      </c>
      <c r="AL335" s="11" t="s">
        <v>263</v>
      </c>
    </row>
    <row r="336" spans="36:38">
      <c r="AJ336" s="11" t="s">
        <v>562</v>
      </c>
      <c r="AK336" s="11" t="s">
        <v>563</v>
      </c>
      <c r="AL336" s="11" t="s">
        <v>523</v>
      </c>
    </row>
    <row r="337" spans="36:38">
      <c r="AJ337" s="11" t="s">
        <v>564</v>
      </c>
      <c r="AK337" s="11" t="s">
        <v>565</v>
      </c>
      <c r="AL337" s="11" t="s">
        <v>321</v>
      </c>
    </row>
    <row r="338" spans="36:38">
      <c r="AJ338" s="11" t="s">
        <v>294</v>
      </c>
      <c r="AK338" s="11" t="s">
        <v>295</v>
      </c>
      <c r="AL338" s="11" t="s">
        <v>285</v>
      </c>
    </row>
    <row r="339" spans="36:38">
      <c r="AJ339" s="11" t="s">
        <v>568</v>
      </c>
      <c r="AK339" s="11" t="s">
        <v>569</v>
      </c>
      <c r="AL339" s="11" t="s">
        <v>523</v>
      </c>
    </row>
    <row r="340" spans="36:38">
      <c r="AJ340" s="11" t="s">
        <v>570</v>
      </c>
      <c r="AK340" s="11" t="s">
        <v>571</v>
      </c>
      <c r="AL340" s="11" t="s">
        <v>277</v>
      </c>
    </row>
    <row r="341" spans="36:38">
      <c r="AJ341" s="11" t="s">
        <v>572</v>
      </c>
      <c r="AK341" s="11" t="s">
        <v>573</v>
      </c>
      <c r="AL341" s="11" t="s">
        <v>291</v>
      </c>
    </row>
    <row r="342" spans="36:38">
      <c r="AJ342" s="11" t="s">
        <v>574</v>
      </c>
      <c r="AK342" s="11" t="s">
        <v>575</v>
      </c>
      <c r="AL342" s="11" t="s">
        <v>338</v>
      </c>
    </row>
    <row r="343" spans="36:38">
      <c r="AJ343" s="11" t="s">
        <v>576</v>
      </c>
      <c r="AK343" s="11" t="s">
        <v>577</v>
      </c>
      <c r="AL343" s="11" t="s">
        <v>338</v>
      </c>
    </row>
    <row r="344" spans="36:38">
      <c r="AJ344" s="11" t="s">
        <v>566</v>
      </c>
      <c r="AK344" s="11" t="s">
        <v>567</v>
      </c>
      <c r="AL344" s="11" t="s">
        <v>523</v>
      </c>
    </row>
    <row r="345" spans="36:38">
      <c r="AJ345" s="11" t="s">
        <v>578</v>
      </c>
      <c r="AK345" s="11" t="s">
        <v>579</v>
      </c>
      <c r="AL345" s="11" t="s">
        <v>277</v>
      </c>
    </row>
    <row r="346" spans="36:38">
      <c r="AJ346" s="11" t="s">
        <v>582</v>
      </c>
      <c r="AK346" s="11" t="s">
        <v>583</v>
      </c>
      <c r="AL346" s="11" t="s">
        <v>523</v>
      </c>
    </row>
    <row r="347" spans="36:38">
      <c r="AJ347" s="11" t="s">
        <v>296</v>
      </c>
      <c r="AK347" s="11" t="s">
        <v>297</v>
      </c>
      <c r="AL347" s="11" t="s">
        <v>285</v>
      </c>
    </row>
    <row r="348" spans="36:38">
      <c r="AJ348" s="11" t="s">
        <v>580</v>
      </c>
      <c r="AK348" s="11" t="s">
        <v>581</v>
      </c>
      <c r="AL348" s="11" t="s">
        <v>277</v>
      </c>
    </row>
    <row r="349" spans="36:38">
      <c r="AJ349" s="11" t="s">
        <v>584</v>
      </c>
      <c r="AK349" s="11" t="s">
        <v>585</v>
      </c>
      <c r="AL349" s="11" t="s">
        <v>263</v>
      </c>
    </row>
    <row r="350" spans="36:38">
      <c r="AJ350" s="11" t="s">
        <v>588</v>
      </c>
      <c r="AK350" s="11" t="s">
        <v>589</v>
      </c>
      <c r="AL350" s="11" t="s">
        <v>277</v>
      </c>
    </row>
    <row r="351" spans="36:38">
      <c r="AJ351" s="11" t="s">
        <v>590</v>
      </c>
      <c r="AK351" s="11" t="s">
        <v>591</v>
      </c>
      <c r="AL351" s="11" t="s">
        <v>321</v>
      </c>
    </row>
    <row r="352" spans="36:38">
      <c r="AJ352" s="11" t="s">
        <v>586</v>
      </c>
      <c r="AK352" s="11" t="s">
        <v>587</v>
      </c>
      <c r="AL352" s="11" t="s">
        <v>266</v>
      </c>
    </row>
    <row r="353" spans="36:38">
      <c r="AJ353" s="11" t="s">
        <v>592</v>
      </c>
      <c r="AK353" s="11" t="s">
        <v>593</v>
      </c>
      <c r="AL353" s="11" t="s">
        <v>208</v>
      </c>
    </row>
    <row r="354" spans="36:38">
      <c r="AJ354" s="11" t="s">
        <v>594</v>
      </c>
      <c r="AK354" s="11" t="s">
        <v>595</v>
      </c>
      <c r="AL354" s="11" t="s">
        <v>432</v>
      </c>
    </row>
    <row r="355" spans="36:38">
      <c r="AJ355" s="11" t="s">
        <v>596</v>
      </c>
      <c r="AK355" s="11" t="s">
        <v>597</v>
      </c>
      <c r="AL355" s="11" t="s">
        <v>277</v>
      </c>
    </row>
    <row r="356" spans="36:38">
      <c r="AJ356" s="11" t="s">
        <v>598</v>
      </c>
      <c r="AK356" s="11" t="s">
        <v>599</v>
      </c>
      <c r="AL356" s="11" t="s">
        <v>321</v>
      </c>
    </row>
    <row r="357" spans="36:38">
      <c r="AJ357" s="11" t="s">
        <v>600</v>
      </c>
      <c r="AK357" s="11" t="s">
        <v>601</v>
      </c>
      <c r="AL357" s="11" t="s">
        <v>602</v>
      </c>
    </row>
    <row r="358" spans="36:38">
      <c r="AJ358" s="11" t="s">
        <v>603</v>
      </c>
      <c r="AK358" s="11" t="s">
        <v>604</v>
      </c>
      <c r="AL358" s="11" t="s">
        <v>201</v>
      </c>
    </row>
    <row r="359" spans="36:38">
      <c r="AJ359" s="11" t="s">
        <v>619</v>
      </c>
      <c r="AK359" s="11" t="s">
        <v>620</v>
      </c>
      <c r="AL359" s="11" t="s">
        <v>400</v>
      </c>
    </row>
    <row r="360" spans="36:38">
      <c r="AJ360" s="11" t="s">
        <v>605</v>
      </c>
      <c r="AK360" s="11" t="s">
        <v>606</v>
      </c>
      <c r="AL360" s="11" t="s">
        <v>607</v>
      </c>
    </row>
    <row r="361" spans="36:38">
      <c r="AJ361" s="11" t="s">
        <v>608</v>
      </c>
      <c r="AK361" s="11" t="s">
        <v>609</v>
      </c>
      <c r="AL361" s="11" t="s">
        <v>277</v>
      </c>
    </row>
    <row r="362" spans="36:38">
      <c r="AJ362" s="11" t="s">
        <v>627</v>
      </c>
      <c r="AK362" s="11" t="s">
        <v>612</v>
      </c>
      <c r="AL362" s="11" t="s">
        <v>626</v>
      </c>
    </row>
    <row r="363" spans="36:38">
      <c r="AJ363" s="11" t="s">
        <v>298</v>
      </c>
      <c r="AK363" s="11" t="s">
        <v>299</v>
      </c>
      <c r="AL363" s="11" t="s">
        <v>300</v>
      </c>
    </row>
    <row r="364" spans="36:38">
      <c r="AJ364" s="11" t="s">
        <v>301</v>
      </c>
      <c r="AK364" s="11" t="s">
        <v>302</v>
      </c>
      <c r="AL364" s="11" t="s">
        <v>303</v>
      </c>
    </row>
    <row r="365" spans="36:38">
      <c r="AJ365" s="11" t="s">
        <v>621</v>
      </c>
      <c r="AK365" s="11" t="s">
        <v>612</v>
      </c>
      <c r="AL365" s="11" t="s">
        <v>622</v>
      </c>
    </row>
    <row r="366" spans="36:38">
      <c r="AJ366" s="11" t="s">
        <v>623</v>
      </c>
      <c r="AK366" s="11" t="s">
        <v>612</v>
      </c>
      <c r="AL366" s="11" t="s">
        <v>622</v>
      </c>
    </row>
    <row r="367" spans="36:38">
      <c r="AJ367" s="11" t="s">
        <v>304</v>
      </c>
      <c r="AK367" s="11" t="s">
        <v>305</v>
      </c>
      <c r="AL367" s="11" t="s">
        <v>306</v>
      </c>
    </row>
    <row r="368" spans="36:38">
      <c r="AJ368" s="11" t="s">
        <v>628</v>
      </c>
      <c r="AK368" s="11" t="s">
        <v>629</v>
      </c>
      <c r="AL368" s="11" t="s">
        <v>630</v>
      </c>
    </row>
    <row r="369" spans="36:38">
      <c r="AJ369" s="11" t="s">
        <v>624</v>
      </c>
      <c r="AK369" s="11" t="s">
        <v>625</v>
      </c>
      <c r="AL369" s="11" t="s">
        <v>626</v>
      </c>
    </row>
  </sheetData>
  <sheetProtection formatColumns="0" formatRows="0"/>
  <phoneticPr fontId="3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codeName="Лист9" enableFormatConditionsCalculation="0">
    <tabColor indexed="47"/>
  </sheetPr>
  <dimension ref="A2:C114"/>
  <sheetViews>
    <sheetView workbookViewId="0"/>
  </sheetViews>
  <sheetFormatPr defaultRowHeight="11.25"/>
  <cols>
    <col min="1" max="16384" width="9.140625" style="10"/>
  </cols>
  <sheetData>
    <row r="2" spans="1:3">
      <c r="A2" s="10" t="s">
        <v>498</v>
      </c>
      <c r="B2" s="10" t="s">
        <v>499</v>
      </c>
      <c r="C2" s="10" t="s">
        <v>338</v>
      </c>
    </row>
    <row r="114" spans="1:3">
      <c r="A114" s="10" t="s">
        <v>608</v>
      </c>
      <c r="B114" s="10" t="s">
        <v>609</v>
      </c>
      <c r="C114" s="10" t="s">
        <v>277</v>
      </c>
    </row>
  </sheetData>
  <sheetProtection formatColumns="0" formatRows="0"/>
  <phoneticPr fontId="3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Лист10" enableFormatConditionsCalculation="0">
    <tabColor indexed="47"/>
  </sheetPr>
  <dimension ref="A2:K25"/>
  <sheetViews>
    <sheetView zoomScaleNormal="100" workbookViewId="0"/>
  </sheetViews>
  <sheetFormatPr defaultRowHeight="11.25"/>
  <cols>
    <col min="1" max="2" width="15.7109375" style="5" customWidth="1"/>
    <col min="3" max="16384" width="9.140625" style="5"/>
  </cols>
  <sheetData>
    <row r="2" spans="1:11">
      <c r="A2" s="141" t="s">
        <v>163</v>
      </c>
      <c r="B2" s="141"/>
    </row>
    <row r="3" spans="1:11" s="58" customFormat="1" ht="15" customHeight="1">
      <c r="A3" s="37"/>
      <c r="B3" s="26"/>
      <c r="C3" s="41"/>
      <c r="D3" s="111"/>
      <c r="E3" s="43"/>
      <c r="F3" s="121">
        <f>SUM(G3:J3)</f>
        <v>0</v>
      </c>
      <c r="G3" s="122"/>
      <c r="H3" s="122"/>
      <c r="I3" s="122"/>
      <c r="J3" s="125"/>
      <c r="K3" s="39"/>
    </row>
    <row r="5" spans="1:11">
      <c r="A5" s="141" t="s">
        <v>162</v>
      </c>
      <c r="B5" s="141"/>
    </row>
    <row r="6" spans="1:11" s="58" customFormat="1" ht="15" customHeight="1">
      <c r="A6" s="37"/>
      <c r="B6" s="26"/>
      <c r="C6" s="41"/>
      <c r="D6" s="111"/>
      <c r="E6" s="43"/>
      <c r="F6" s="121">
        <f>SUM(G6:J6)</f>
        <v>0</v>
      </c>
      <c r="G6" s="122"/>
      <c r="H6" s="122"/>
      <c r="I6" s="122"/>
      <c r="J6" s="125"/>
      <c r="K6" s="39"/>
    </row>
    <row r="8" spans="1:11">
      <c r="A8" s="141" t="s">
        <v>164</v>
      </c>
      <c r="B8" s="141"/>
    </row>
    <row r="9" spans="1:11" s="58" customFormat="1" ht="15" customHeight="1">
      <c r="A9" s="37"/>
      <c r="B9" s="26"/>
      <c r="C9" s="41"/>
      <c r="D9" s="111"/>
      <c r="E9" s="43"/>
      <c r="F9" s="121">
        <f>SUM(G9:J9)</f>
        <v>0</v>
      </c>
      <c r="G9" s="122"/>
      <c r="H9" s="122"/>
      <c r="I9" s="122"/>
      <c r="J9" s="125"/>
      <c r="K9" s="39"/>
    </row>
    <row r="11" spans="1:11">
      <c r="A11" s="142" t="s">
        <v>177</v>
      </c>
      <c r="B11" s="141"/>
    </row>
    <row r="12" spans="1:11" s="58" customFormat="1" ht="15" customHeight="1">
      <c r="A12" s="37"/>
      <c r="B12" s="26"/>
      <c r="C12" s="41"/>
      <c r="D12" s="111"/>
      <c r="E12" s="43"/>
      <c r="F12" s="121">
        <f>SUM(G12:J12)</f>
        <v>0</v>
      </c>
      <c r="G12" s="122"/>
      <c r="H12" s="122"/>
      <c r="I12" s="122"/>
      <c r="J12" s="125"/>
      <c r="K12" s="39"/>
    </row>
    <row r="15" spans="1:11">
      <c r="A15" s="141" t="s">
        <v>182</v>
      </c>
      <c r="B15" s="141"/>
    </row>
    <row r="16" spans="1:11" s="58" customFormat="1" ht="15" customHeight="1">
      <c r="A16" s="37"/>
      <c r="B16" s="26"/>
      <c r="C16" s="41"/>
      <c r="D16" s="111"/>
      <c r="E16" s="74"/>
      <c r="F16" s="121">
        <f>SUM(G16:J16)</f>
        <v>0</v>
      </c>
      <c r="G16" s="122"/>
      <c r="H16" s="122"/>
      <c r="I16" s="122"/>
      <c r="J16" s="125"/>
      <c r="K16" s="39"/>
    </row>
    <row r="18" spans="1:11">
      <c r="A18" s="141" t="s">
        <v>183</v>
      </c>
      <c r="B18" s="141"/>
    </row>
    <row r="19" spans="1:11" s="58" customFormat="1" ht="15" customHeight="1">
      <c r="A19" s="37"/>
      <c r="B19" s="26"/>
      <c r="C19" s="41"/>
      <c r="D19" s="111"/>
      <c r="E19" s="74"/>
      <c r="F19" s="121">
        <f>SUM(G19:J19)</f>
        <v>0</v>
      </c>
      <c r="G19" s="122"/>
      <c r="H19" s="122"/>
      <c r="I19" s="122"/>
      <c r="J19" s="125"/>
      <c r="K19" s="39"/>
    </row>
    <row r="21" spans="1:11">
      <c r="A21" s="141" t="s">
        <v>184</v>
      </c>
      <c r="B21" s="141"/>
    </row>
    <row r="22" spans="1:11" s="58" customFormat="1" ht="15" customHeight="1">
      <c r="A22" s="37"/>
      <c r="B22" s="26"/>
      <c r="C22" s="41"/>
      <c r="D22" s="111"/>
      <c r="E22" s="74"/>
      <c r="F22" s="121">
        <f>SUM(G22:J22)</f>
        <v>0</v>
      </c>
      <c r="G22" s="122"/>
      <c r="H22" s="122"/>
      <c r="I22" s="122"/>
      <c r="J22" s="125"/>
      <c r="K22" s="39"/>
    </row>
    <row r="24" spans="1:11">
      <c r="A24" s="142" t="s">
        <v>185</v>
      </c>
      <c r="B24" s="141"/>
    </row>
    <row r="25" spans="1:11" s="58" customFormat="1" ht="15" customHeight="1">
      <c r="A25" s="37"/>
      <c r="B25" s="26"/>
      <c r="C25" s="41"/>
      <c r="D25" s="111"/>
      <c r="E25" s="74"/>
      <c r="F25" s="121">
        <f>SUM(G25:J25)</f>
        <v>0</v>
      </c>
      <c r="G25" s="122"/>
      <c r="H25" s="122"/>
      <c r="I25" s="122"/>
      <c r="J25" s="125"/>
      <c r="K25" s="39"/>
    </row>
  </sheetData>
  <sheetProtection formatColumns="0" formatRows="0"/>
  <mergeCells count="8">
    <mergeCell ref="A2:B2"/>
    <mergeCell ref="A5:B5"/>
    <mergeCell ref="A8:B8"/>
    <mergeCell ref="A21:B21"/>
    <mergeCell ref="A24:B24"/>
    <mergeCell ref="A11:B11"/>
    <mergeCell ref="A15:B15"/>
    <mergeCell ref="A18:B18"/>
  </mergeCells>
  <phoneticPr fontId="33" type="noConversion"/>
  <dataValidations count="5">
    <dataValidation type="decimal" allowBlank="1" showInputMessage="1" showErrorMessage="1" errorTitle="Внимание" error="Допускается ввод только действительных чисел!" sqref="G22:J22 G25:J25 G19:J19 G16:J16 G12:J12 G9:J9 G3:J3 G6:J6">
      <formula1>-9.99999999999999E+23</formula1>
      <formula2>9.99999999999999E+23</formula2>
    </dataValidation>
    <dataValidation type="list" allowBlank="1" showInputMessage="1" showErrorMessage="1" errorTitle="Внимание" error="Выберите значение из предложенного списка!" sqref="E9">
      <formula1>sbwt_name</formula1>
    </dataValidation>
    <dataValidation type="textLength" allowBlank="1" showInputMessage="1" showErrorMessage="1" errorTitle="Внимание" error="Длина поля ограничена 150 символами!" sqref="E12">
      <formula1>0</formula1>
      <formula2>150</formula2>
    </dataValidation>
    <dataValidation type="list" allowBlank="1" showInputMessage="1" showErrorMessage="1" errorTitle="Внимание" error="Выберите значение из предложенного списка!" sqref="E3">
      <formula1>tso_name</formula1>
    </dataValidation>
    <dataValidation type="list" allowBlank="1" showInputMessage="1" showErrorMessage="1" errorTitle="Внимание" error="Выберите значение из предложенного списка!" sqref="E6">
      <formula1>post_without_enes_name</formula1>
    </dataValidation>
  </dataValidation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modExportData">
    <tabColor indexed="47"/>
  </sheetPr>
  <dimension ref="A1:E1"/>
  <sheetViews>
    <sheetView showGridLines="0" zoomScale="70" zoomScaleNormal="70" workbookViewId="0"/>
  </sheetViews>
  <sheetFormatPr defaultRowHeight="11.25"/>
  <cols>
    <col min="1" max="5" width="9.140625" style="112"/>
    <col min="6" max="16384" width="9.140625" style="113"/>
  </cols>
  <sheetData/>
  <sheetProtection formatColumns="0" formatRows="0"/>
  <phoneticPr fontId="33" type="noConversion"/>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dimension ref="A1:L148"/>
  <sheetViews>
    <sheetView topLeftCell="C7" workbookViewId="0">
      <selection activeCell="F34" sqref="F34"/>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667</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6176.0329999999994</v>
      </c>
      <c r="G18" s="119">
        <f>SUM(G19,G20,G24,G28)</f>
        <v>0</v>
      </c>
      <c r="H18" s="119">
        <f>SUM(H19,H20,H24,H28)</f>
        <v>6174.5569999999998</v>
      </c>
      <c r="I18" s="119">
        <f>SUM(I19,I20,I24,I28)</f>
        <v>1.476</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6174.5569999999998</v>
      </c>
      <c r="G20" s="121">
        <f>SUM(G21:G23)</f>
        <v>0</v>
      </c>
      <c r="H20" s="121">
        <f>SUM(H21:H23)</f>
        <v>6174.5569999999998</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6174.5569999999998</v>
      </c>
      <c r="G22" s="122"/>
      <c r="H22" s="122">
        <v>6174.5569999999998</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1.476</v>
      </c>
      <c r="G24" s="121">
        <f>SUM(G25:G27)</f>
        <v>0</v>
      </c>
      <c r="H24" s="121">
        <f>SUM(H25:H27)</f>
        <v>0</v>
      </c>
      <c r="I24" s="121">
        <f>SUM(I25:I27)</f>
        <v>1.476</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1.476</v>
      </c>
      <c r="G26" s="122"/>
      <c r="H26" s="122"/>
      <c r="I26" s="122">
        <v>1.476</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1743.6449999999984</v>
      </c>
      <c r="G29" s="28"/>
      <c r="H29" s="126">
        <f>H30</f>
        <v>0</v>
      </c>
      <c r="I29" s="126">
        <f>I30+I31</f>
        <v>1051.8539999999991</v>
      </c>
      <c r="J29" s="124">
        <f>J30+J31+J32</f>
        <v>691.79099999999926</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1051.8539999999991</v>
      </c>
      <c r="G31" s="28"/>
      <c r="H31" s="28"/>
      <c r="I31" s="122">
        <f>H22-H34-H60</f>
        <v>1051.8539999999991</v>
      </c>
      <c r="J31" s="123"/>
      <c r="K31" s="21"/>
    </row>
    <row r="32" spans="1:11" ht="24" customHeight="1">
      <c r="A32" s="24"/>
      <c r="B32" s="25"/>
      <c r="C32" s="20"/>
      <c r="D32" s="89" t="s">
        <v>138</v>
      </c>
      <c r="E32" s="12" t="s">
        <v>132</v>
      </c>
      <c r="F32" s="121">
        <f>SUM(J32)</f>
        <v>691.79099999999926</v>
      </c>
      <c r="G32" s="29"/>
      <c r="H32" s="29"/>
      <c r="I32" s="29"/>
      <c r="J32" s="127">
        <f>I26+I31-I34-I60</f>
        <v>691.79099999999926</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6064.398000000001</v>
      </c>
      <c r="G34" s="126">
        <f>SUM(G35,G42,G46,G49,G52)</f>
        <v>0</v>
      </c>
      <c r="H34" s="126">
        <f>SUM(H35,H42,H46,H49,H52)</f>
        <v>5083.8960000000006</v>
      </c>
      <c r="I34" s="126">
        <f>SUM(I35,I42,I46,I49,I52)</f>
        <v>329.51900000000001</v>
      </c>
      <c r="J34" s="124">
        <f>SUM(J35,J42,J46,J49,J52)</f>
        <v>650.98299999999995</v>
      </c>
      <c r="K34" s="21"/>
    </row>
    <row r="35" spans="1:11" ht="24" customHeight="1">
      <c r="A35" s="24"/>
      <c r="B35" s="25"/>
      <c r="C35" s="20"/>
      <c r="D35" s="89" t="s">
        <v>140</v>
      </c>
      <c r="E35" s="12" t="s">
        <v>179</v>
      </c>
      <c r="F35" s="121">
        <f>SUM(G35:J35)</f>
        <v>1806.825</v>
      </c>
      <c r="G35" s="121">
        <f>SUM(G36:G41)</f>
        <v>0</v>
      </c>
      <c r="H35" s="121">
        <f>SUM(H36:H41)</f>
        <v>826.32300000000009</v>
      </c>
      <c r="I35" s="121">
        <f>SUM(I36:I41)</f>
        <v>329.51900000000001</v>
      </c>
      <c r="J35" s="124">
        <f>SUM(J36:J41)</f>
        <v>650.98299999999995</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758.12799999999993</v>
      </c>
      <c r="G37" s="122"/>
      <c r="H37" s="122">
        <v>0</v>
      </c>
      <c r="I37" s="122">
        <v>190.15199999999999</v>
      </c>
      <c r="J37" s="125">
        <v>567.976</v>
      </c>
      <c r="K37" s="39"/>
    </row>
    <row r="38" spans="1:11" s="58" customFormat="1" ht="15" customHeight="1">
      <c r="A38" s="37"/>
      <c r="B38" s="26"/>
      <c r="C38" s="115" t="s">
        <v>658</v>
      </c>
      <c r="D38" s="111" t="s">
        <v>661</v>
      </c>
      <c r="E38" s="43" t="s">
        <v>319</v>
      </c>
      <c r="F38" s="121">
        <f>SUM(G38:J38)</f>
        <v>245.244</v>
      </c>
      <c r="G38" s="122"/>
      <c r="H38" s="122">
        <v>22.87</v>
      </c>
      <c r="I38" s="122">
        <v>139.36699999999999</v>
      </c>
      <c r="J38" s="125">
        <v>83.007000000000005</v>
      </c>
      <c r="K38" s="39"/>
    </row>
    <row r="39" spans="1:11" s="58" customFormat="1" ht="15" customHeight="1">
      <c r="A39" s="37"/>
      <c r="B39" s="26"/>
      <c r="C39" s="115" t="s">
        <v>658</v>
      </c>
      <c r="D39" s="111" t="s">
        <v>662</v>
      </c>
      <c r="E39" s="43" t="s">
        <v>316</v>
      </c>
      <c r="F39" s="121">
        <f>SUM(G39:J39)</f>
        <v>325.85000000000002</v>
      </c>
      <c r="G39" s="122"/>
      <c r="H39" s="122">
        <v>325.85000000000002</v>
      </c>
      <c r="I39" s="122"/>
      <c r="J39" s="125"/>
      <c r="K39" s="39"/>
    </row>
    <row r="40" spans="1:11" s="58" customFormat="1" ht="15" customHeight="1">
      <c r="A40" s="37"/>
      <c r="B40" s="26"/>
      <c r="C40" s="115" t="s">
        <v>658</v>
      </c>
      <c r="D40" s="111" t="s">
        <v>663</v>
      </c>
      <c r="E40" s="43" t="s">
        <v>307</v>
      </c>
      <c r="F40" s="121">
        <f>SUM(G40:J40)</f>
        <v>477.60300000000001</v>
      </c>
      <c r="G40" s="122"/>
      <c r="H40" s="122">
        <v>477.60300000000001</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4257.5730000000003</v>
      </c>
      <c r="G42" s="121">
        <f>SUM(G43:G45)</f>
        <v>0</v>
      </c>
      <c r="H42" s="121">
        <f>SUM(H43:H45)</f>
        <v>4257.5730000000003</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4257.5730000000003</v>
      </c>
      <c r="G44" s="122"/>
      <c r="H44" s="122">
        <v>4257.5730000000003</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1743.6449999999984</v>
      </c>
      <c r="G55" s="126">
        <f>SUM(G30:J30)</f>
        <v>0</v>
      </c>
      <c r="H55" s="126">
        <f>SUM(G31:J31)</f>
        <v>1051.8539999999991</v>
      </c>
      <c r="I55" s="126">
        <f>SUM(G32:J32)</f>
        <v>691.79099999999926</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111.63499999999999</v>
      </c>
      <c r="G58" s="126">
        <f>SUM(G59:G60)</f>
        <v>0</v>
      </c>
      <c r="H58" s="126">
        <f>SUM(H59:H60)</f>
        <v>38.807000000000002</v>
      </c>
      <c r="I58" s="126">
        <f>SUM(I59:I60)</f>
        <v>32.020000000000003</v>
      </c>
      <c r="J58" s="124">
        <f>SUM(J59:J60)</f>
        <v>40.808</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111.63499999999999</v>
      </c>
      <c r="G60" s="122"/>
      <c r="H60" s="122">
        <v>38.807000000000002</v>
      </c>
      <c r="I60" s="122">
        <v>32.020000000000003</v>
      </c>
      <c r="J60" s="123">
        <v>40.808</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-6.9633188104489818E-13</v>
      </c>
      <c r="G64" s="129">
        <f>G18-G34-G55-G56-G58+G62-G63</f>
        <v>0</v>
      </c>
      <c r="H64" s="129">
        <f>H18+H29-H34-H55-H56-H58+H62-H63</f>
        <v>1.4210854715202004E-14</v>
      </c>
      <c r="I64" s="129">
        <f>I18+I29-I34-I55-I56-I58+I62-I63</f>
        <v>-2.1316282072803006E-14</v>
      </c>
      <c r="J64" s="130">
        <f>J18+J29-J34-J56-J58+J62-J63</f>
        <v>-6.8922645368729718E-13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8.3011196236559126</v>
      </c>
      <c r="G66" s="119">
        <f>SUM(G67,G68,G72,G76)</f>
        <v>0</v>
      </c>
      <c r="H66" s="119">
        <f>SUM(H67,H68,H72,H76)</f>
        <v>8.2991357526881711</v>
      </c>
      <c r="I66" s="119">
        <f>SUM(I67,I68,I72,I76)</f>
        <v>1.9838709677419356E-3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8.2991357526881711</v>
      </c>
      <c r="G68" s="121">
        <f>SUM(G69:G71)</f>
        <v>0</v>
      </c>
      <c r="H68" s="121">
        <f>SUM(H69:H71)</f>
        <v>8.2991357526881711</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IF('[1]46 - передача'!$E$22="", "", '[1]46 - передача'!$E$22)</f>
        <v>ОАО "Кубаньэнерго"</v>
      </c>
      <c r="F70" s="121">
        <f>SUM(G70:J70)</f>
        <v>8.2991357526881711</v>
      </c>
      <c r="G70" s="122">
        <f>G22/720</f>
        <v>0</v>
      </c>
      <c r="H70" s="122">
        <f>H22/744</f>
        <v>8.2991357526881711</v>
      </c>
      <c r="I70" s="122">
        <f>I22/744</f>
        <v>0</v>
      </c>
      <c r="J70" s="122">
        <f>J22/744</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1.9838709677419356E-3</v>
      </c>
      <c r="G72" s="121">
        <f>SUM(G73:G75)</f>
        <v>0</v>
      </c>
      <c r="H72" s="121">
        <f>SUM(H73:H75)</f>
        <v>0</v>
      </c>
      <c r="I72" s="121">
        <f>SUM(I73:I75)</f>
        <v>1.9838709677419356E-3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IF('[1]46 - передача'!$E$26="", "", '[1]46 - передача'!$E$26)</f>
        <v>Филиал КВЭП ЗАО "РАМО-М"</v>
      </c>
      <c r="F74" s="121">
        <f>SUM(G74:J74)</f>
        <v>1.9838709677419356E-3</v>
      </c>
      <c r="G74" s="122">
        <f>G26/720</f>
        <v>0</v>
      </c>
      <c r="H74" s="122">
        <f>H26/744</f>
        <v>0</v>
      </c>
      <c r="I74" s="122">
        <f>I26/744</f>
        <v>1.9838709677419356E-3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2.3436088709677398</v>
      </c>
      <c r="G77" s="35"/>
      <c r="H77" s="126">
        <f>H78</f>
        <v>0</v>
      </c>
      <c r="I77" s="126">
        <f>I78+I79</f>
        <v>1.413782258064515</v>
      </c>
      <c r="J77" s="124">
        <f>J78+J79+J80</f>
        <v>0.92982661290322477</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1.413782258064515</v>
      </c>
      <c r="G79" s="35"/>
      <c r="H79" s="35"/>
      <c r="I79" s="122">
        <f>I31/744</f>
        <v>1.413782258064515</v>
      </c>
      <c r="J79" s="122">
        <f>J31/744</f>
        <v>0</v>
      </c>
      <c r="K79" s="21"/>
    </row>
    <row r="80" spans="1:11" ht="24" customHeight="1">
      <c r="A80" s="24"/>
      <c r="B80" s="25"/>
      <c r="C80" s="20"/>
      <c r="D80" s="89" t="s">
        <v>138</v>
      </c>
      <c r="E80" s="12" t="s">
        <v>132</v>
      </c>
      <c r="F80" s="121">
        <f>SUM(J80)</f>
        <v>0.92982661290322477</v>
      </c>
      <c r="G80" s="35"/>
      <c r="H80" s="35"/>
      <c r="I80" s="35"/>
      <c r="J80" s="122">
        <f>J32/744</f>
        <v>0.92982661290322477</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8.1510725806451614</v>
      </c>
      <c r="G82" s="126">
        <f>SUM(G83,G90,G94,G97,G100)</f>
        <v>0</v>
      </c>
      <c r="H82" s="126">
        <f>SUM(H83,H90,H94,H97,H100)</f>
        <v>6.8331935483870971</v>
      </c>
      <c r="I82" s="126">
        <f>SUM(I83,I90,I94,I97,I100)</f>
        <v>0.4429018817204301</v>
      </c>
      <c r="J82" s="124">
        <f>SUM(J83,J90,J94,J97,J100)</f>
        <v>0.87497715053763436</v>
      </c>
      <c r="K82" s="21"/>
    </row>
    <row r="83" spans="1:11" ht="24" customHeight="1">
      <c r="A83" s="24"/>
      <c r="B83" s="25"/>
      <c r="C83" s="20"/>
      <c r="D83" s="89" t="s">
        <v>140</v>
      </c>
      <c r="E83" s="12" t="s">
        <v>179</v>
      </c>
      <c r="F83" s="121">
        <f>SUM(G83:J83)</f>
        <v>2.4285282258064513</v>
      </c>
      <c r="G83" s="121">
        <f>SUM(G84:G89)</f>
        <v>0</v>
      </c>
      <c r="H83" s="121">
        <f>SUM(H84:H89)</f>
        <v>1.1106491935483871</v>
      </c>
      <c r="I83" s="121">
        <f>SUM(I84:I89)</f>
        <v>0.4429018817204301</v>
      </c>
      <c r="J83" s="124">
        <f>SUM(J84:J89)</f>
        <v>0.87497715053763436</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IF('[1]46 - передача'!$E$37="", "", '[1]46 - передача'!$E$37)</f>
        <v>ОАО "Кубаньэнергосбыт"</v>
      </c>
      <c r="F85" s="121">
        <f>SUM(G85:J85)</f>
        <v>1.0189892473118278</v>
      </c>
      <c r="G85" s="122">
        <f t="shared" ref="G85:J88" si="1">G37/744</f>
        <v>0</v>
      </c>
      <c r="H85" s="122">
        <f t="shared" si="1"/>
        <v>0</v>
      </c>
      <c r="I85" s="122">
        <f t="shared" si="1"/>
        <v>0.25558064516129031</v>
      </c>
      <c r="J85" s="122">
        <f t="shared" si="1"/>
        <v>0.76340860215053763</v>
      </c>
      <c r="K85" s="39"/>
    </row>
    <row r="86" spans="1:11" s="58" customFormat="1" ht="15" customHeight="1">
      <c r="A86" s="37"/>
      <c r="B86" s="26"/>
      <c r="C86" s="116" t="s">
        <v>658</v>
      </c>
      <c r="D86" s="111" t="s">
        <v>661</v>
      </c>
      <c r="E86" s="117" t="str">
        <f>IF('[1]46 - передача'!$E$38="", "", '[1]46 - передача'!$E$38)</f>
        <v>ОАО "НЭСК"</v>
      </c>
      <c r="F86" s="121">
        <f>SUM(G86:J86)</f>
        <v>0.3296290322580645</v>
      </c>
      <c r="G86" s="122">
        <f t="shared" si="1"/>
        <v>0</v>
      </c>
      <c r="H86" s="122">
        <f t="shared" si="1"/>
        <v>3.0739247311827957E-2</v>
      </c>
      <c r="I86" s="122">
        <f t="shared" si="1"/>
        <v>0.18732123655913976</v>
      </c>
      <c r="J86" s="122">
        <f t="shared" si="1"/>
        <v>0.11156854838709677</v>
      </c>
      <c r="K86" s="39"/>
    </row>
    <row r="87" spans="1:11" s="58" customFormat="1" ht="15" customHeight="1">
      <c r="A87" s="37"/>
      <c r="B87" s="26"/>
      <c r="C87" s="116" t="s">
        <v>658</v>
      </c>
      <c r="D87" s="111" t="s">
        <v>662</v>
      </c>
      <c r="E87" s="117" t="str">
        <f>IF('[1]46 - передача'!$E$39="", "", '[1]46 - передача'!$E$39)</f>
        <v>ОАО "Мосэнергосбыт"</v>
      </c>
      <c r="F87" s="121">
        <f>SUM(G87:J87)</f>
        <v>0.4379704301075269</v>
      </c>
      <c r="G87" s="122">
        <f t="shared" si="1"/>
        <v>0</v>
      </c>
      <c r="H87" s="122">
        <f t="shared" si="1"/>
        <v>0.4379704301075269</v>
      </c>
      <c r="I87" s="122">
        <f t="shared" si="1"/>
        <v>0</v>
      </c>
      <c r="J87" s="122">
        <f t="shared" si="1"/>
        <v>0</v>
      </c>
      <c r="K87" s="39"/>
    </row>
    <row r="88" spans="1:11" s="58" customFormat="1" ht="15" customHeight="1">
      <c r="A88" s="37"/>
      <c r="B88" s="26"/>
      <c r="C88" s="116" t="s">
        <v>658</v>
      </c>
      <c r="D88" s="111" t="s">
        <v>663</v>
      </c>
      <c r="E88" s="117" t="str">
        <f>IF('[1]46 - передача'!$E$40="", "", '[1]46 - передача'!$E$40)</f>
        <v>ЗАО "МАРЭМ+"</v>
      </c>
      <c r="F88" s="121">
        <f>SUM(G88:J88)</f>
        <v>0.64193951612903222</v>
      </c>
      <c r="G88" s="122">
        <f t="shared" si="1"/>
        <v>0</v>
      </c>
      <c r="H88" s="122">
        <f t="shared" si="1"/>
        <v>0.64193951612903222</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5.7225443548387105</v>
      </c>
      <c r="G90" s="121">
        <f>SUM(G91:G93)</f>
        <v>0</v>
      </c>
      <c r="H90" s="121">
        <f>SUM(H91:H93)</f>
        <v>5.7225443548387105</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IF('[1]46 - передача'!$E$44="", "", '[1]46 - передача'!$E$44)</f>
        <v>ОАО "НЭСК-электросети"</v>
      </c>
      <c r="F92" s="121">
        <f>SUM(G92:J92)</f>
        <v>5.7225443548387105</v>
      </c>
      <c r="G92" s="122">
        <f>G44/744</f>
        <v>0</v>
      </c>
      <c r="H92" s="122">
        <f>H44/744</f>
        <v>5.7225443548387105</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2.3436088709677398</v>
      </c>
      <c r="G103" s="126">
        <f>SUM(G78:J78)</f>
        <v>0</v>
      </c>
      <c r="H103" s="126">
        <f>SUM(G79:J79)</f>
        <v>1.413782258064515</v>
      </c>
      <c r="I103" s="126">
        <f>SUM(G80:J80)</f>
        <v>0.92982661290322477</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0.1500470430107527</v>
      </c>
      <c r="G106" s="126">
        <f>SUM(G107:G108)</f>
        <v>0</v>
      </c>
      <c r="H106" s="126">
        <f>SUM(H107:H108)</f>
        <v>5.2159946236559146E-2</v>
      </c>
      <c r="I106" s="126">
        <f>SUM(I107:I108)</f>
        <v>4.3037634408602157E-2</v>
      </c>
      <c r="J106" s="124">
        <f>SUM(J107:J108)</f>
        <v>5.4849462365591399E-2</v>
      </c>
      <c r="K106" s="21"/>
    </row>
    <row r="107" spans="1:11" ht="24" customHeight="1">
      <c r="A107" s="24"/>
      <c r="B107" s="25"/>
      <c r="C107" s="20"/>
      <c r="D107" s="89" t="s">
        <v>149</v>
      </c>
      <c r="E107" s="12" t="s">
        <v>123</v>
      </c>
      <c r="F107" s="121">
        <f t="shared" si="2"/>
        <v>0</v>
      </c>
      <c r="G107" s="122">
        <f>G59/720</f>
        <v>0</v>
      </c>
      <c r="H107" s="122">
        <f t="shared" ref="H107:J108" si="3">H59/744</f>
        <v>0</v>
      </c>
      <c r="I107" s="122">
        <f t="shared" si="3"/>
        <v>0</v>
      </c>
      <c r="J107" s="122">
        <f t="shared" si="3"/>
        <v>0</v>
      </c>
      <c r="K107" s="21"/>
    </row>
    <row r="108" spans="1:11" ht="24" customHeight="1">
      <c r="A108" s="24"/>
      <c r="B108" s="25"/>
      <c r="C108" s="20"/>
      <c r="D108" s="89" t="s">
        <v>180</v>
      </c>
      <c r="E108" s="14" t="s">
        <v>124</v>
      </c>
      <c r="F108" s="121">
        <f t="shared" si="2"/>
        <v>0.1500470430107527</v>
      </c>
      <c r="G108" s="122">
        <f>G60/720</f>
        <v>0</v>
      </c>
      <c r="H108" s="122">
        <f t="shared" si="3"/>
        <v>5.2159946236559146E-2</v>
      </c>
      <c r="I108" s="122">
        <f t="shared" si="3"/>
        <v>4.3037634408602157E-2</v>
      </c>
      <c r="J108" s="122">
        <f t="shared" si="3"/>
        <v>5.4849462365591399E-2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4">G62/720</f>
        <v>0</v>
      </c>
      <c r="H110" s="122">
        <f t="shared" si="4"/>
        <v>0</v>
      </c>
      <c r="I110" s="122">
        <f t="shared" si="4"/>
        <v>0</v>
      </c>
      <c r="J110" s="122">
        <f t="shared" si="4"/>
        <v>0</v>
      </c>
      <c r="K110" s="21"/>
    </row>
    <row r="111" spans="1:11" ht="30" customHeight="1">
      <c r="A111" s="24"/>
      <c r="B111" s="25"/>
      <c r="C111" s="20"/>
      <c r="D111" s="89" t="s">
        <v>148</v>
      </c>
      <c r="E111" s="13" t="s">
        <v>126</v>
      </c>
      <c r="F111" s="121">
        <f t="shared" si="2"/>
        <v>0</v>
      </c>
      <c r="G111" s="122">
        <f t="shared" si="4"/>
        <v>0</v>
      </c>
      <c r="H111" s="122">
        <f t="shared" si="4"/>
        <v>0</v>
      </c>
      <c r="I111" s="122">
        <f t="shared" si="4"/>
        <v>0</v>
      </c>
      <c r="J111" s="122">
        <f t="shared" si="4"/>
        <v>0</v>
      </c>
      <c r="K111" s="21"/>
    </row>
    <row r="112" spans="1:11" ht="30" customHeight="1">
      <c r="A112" s="24"/>
      <c r="B112" s="25"/>
      <c r="C112" s="20"/>
      <c r="D112" s="94" t="s">
        <v>150</v>
      </c>
      <c r="E112" s="31" t="s">
        <v>2</v>
      </c>
      <c r="F112" s="128">
        <f t="shared" si="2"/>
        <v>-1.2559397966072083E-15</v>
      </c>
      <c r="G112" s="129">
        <f>G66-G82-G103-G104-G106+G110-G111</f>
        <v>0</v>
      </c>
      <c r="H112" s="129">
        <f>H66+H77-H82-H103-H104-H106+H110-H111</f>
        <v>-1.9428902930940239E-16</v>
      </c>
      <c r="I112" s="129">
        <f>I66+I77-I82-I103-I104-I106+I110-I111</f>
        <v>-6.9388939039072284E-17</v>
      </c>
      <c r="J112" s="130">
        <f>J66+J77-J82-J104-J106+J110-J111</f>
        <v>-9.9226182825873366E-16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3004.5569582000003</v>
      </c>
      <c r="G117" s="133">
        <f>SUM(G118,G121,G125)</f>
        <v>0</v>
      </c>
      <c r="H117" s="133">
        <f>SUM(H118,H121,H125)</f>
        <v>2842.6270529000003</v>
      </c>
      <c r="I117" s="133">
        <f>SUM(I118,I121,I125)</f>
        <v>54.420062850000001</v>
      </c>
      <c r="J117" s="134">
        <f>SUM(J118,J121,J125)</f>
        <v>107.50984244999999</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3004.5569582000003</v>
      </c>
      <c r="G121" s="126">
        <f>SUM(G122:G124)</f>
        <v>0</v>
      </c>
      <c r="H121" s="126">
        <f>SUM(H122:H124)</f>
        <v>2842.6270529000003</v>
      </c>
      <c r="I121" s="126">
        <f>SUM(I122:I124)</f>
        <v>54.420062850000001</v>
      </c>
      <c r="J121" s="124">
        <f>SUM(J122:J124)</f>
        <v>107.50984244999999</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3004.5569582000003</v>
      </c>
      <c r="G123" s="122"/>
      <c r="H123" s="122">
        <f>H114*189859.87/1000+H34*165.15/1000</f>
        <v>2842.6270529000003</v>
      </c>
      <c r="I123" s="122">
        <f>I34*165.15/1000</f>
        <v>54.420062850000001</v>
      </c>
      <c r="J123" s="122">
        <f>J34*165.15/1000</f>
        <v>107.50984244999999</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1683.42</v>
      </c>
      <c r="G133" s="118">
        <f>SUM(G134,G137,G141)</f>
        <v>0</v>
      </c>
      <c r="H133" s="118">
        <f>SUM(H134,H137,H141)</f>
        <v>1683.42</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1683.42</v>
      </c>
      <c r="G137" s="126">
        <f>SUM(G138:G140)</f>
        <v>0</v>
      </c>
      <c r="H137" s="126">
        <f>SUM(H138:H140)</f>
        <v>1683.42</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IF('[1]46 - передача'!$E$123="", "", '[1]46 - передача'!$E$123)</f>
        <v>ОАО "Кубаньэнерго"</v>
      </c>
      <c r="F139" s="121">
        <f>SUM(G139:J139)</f>
        <v>1683.42</v>
      </c>
      <c r="G139" s="122"/>
      <c r="H139" s="122">
        <v>1683.42</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L148"/>
  <sheetViews>
    <sheetView topLeftCell="C7" workbookViewId="0">
      <selection activeCell="H139" sqref="H139"/>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666</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5523.07</v>
      </c>
      <c r="G18" s="119">
        <f>SUM(G19,G20,G24,G28)</f>
        <v>0</v>
      </c>
      <c r="H18" s="119">
        <f>SUM(H19,H20,H24,H28)</f>
        <v>5521.7619999999997</v>
      </c>
      <c r="I18" s="119">
        <f>SUM(I19,I20,I24,I28)</f>
        <v>1.3080000000000001</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5521.7619999999997</v>
      </c>
      <c r="G20" s="121">
        <f>SUM(G21:G23)</f>
        <v>0</v>
      </c>
      <c r="H20" s="121">
        <f>SUM(H21:H23)</f>
        <v>5521.7619999999997</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5521.7619999999997</v>
      </c>
      <c r="G22" s="122"/>
      <c r="H22" s="122">
        <v>5521.7619999999997</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1.3080000000000001</v>
      </c>
      <c r="G24" s="121">
        <f>SUM(G25:G27)</f>
        <v>0</v>
      </c>
      <c r="H24" s="121">
        <f>SUM(H25:H27)</f>
        <v>0</v>
      </c>
      <c r="I24" s="121">
        <f>SUM(I25:I27)</f>
        <v>1.3080000000000001</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1.3080000000000001</v>
      </c>
      <c r="G26" s="122"/>
      <c r="H26" s="122"/>
      <c r="I26" s="122">
        <v>1.3080000000000001</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1654.7949999999989</v>
      </c>
      <c r="G29" s="28"/>
      <c r="H29" s="126">
        <f>H30</f>
        <v>0</v>
      </c>
      <c r="I29" s="126">
        <f>I30+I31</f>
        <v>966.43599999999947</v>
      </c>
      <c r="J29" s="124">
        <f>J30+J31+J32</f>
        <v>688.35899999999947</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966.43599999999947</v>
      </c>
      <c r="G31" s="28"/>
      <c r="H31" s="28"/>
      <c r="I31" s="122">
        <f>H22-H34-H60</f>
        <v>966.43599999999947</v>
      </c>
      <c r="J31" s="123"/>
      <c r="K31" s="21"/>
    </row>
    <row r="32" spans="1:11" ht="24" customHeight="1">
      <c r="A32" s="24"/>
      <c r="B32" s="25"/>
      <c r="C32" s="20"/>
      <c r="D32" s="89" t="s">
        <v>138</v>
      </c>
      <c r="E32" s="12" t="s">
        <v>132</v>
      </c>
      <c r="F32" s="121">
        <f>SUM(J32)</f>
        <v>688.35899999999947</v>
      </c>
      <c r="G32" s="29"/>
      <c r="H32" s="29"/>
      <c r="I32" s="29"/>
      <c r="J32" s="127">
        <f>I26+I31-I34-I60</f>
        <v>688.35899999999947</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5417.5790000000006</v>
      </c>
      <c r="G34" s="126">
        <f>SUM(G35,G42,G46,G49,G52)</f>
        <v>0</v>
      </c>
      <c r="H34" s="126">
        <f>SUM(H35,H42,H46,H49,H52)</f>
        <v>4521.26</v>
      </c>
      <c r="I34" s="126">
        <f>SUM(I35,I42,I46,I49,I52)</f>
        <v>254.66300000000001</v>
      </c>
      <c r="J34" s="124">
        <f>SUM(J35,J42,J46,J49,J52)</f>
        <v>641.65600000000006</v>
      </c>
      <c r="K34" s="21"/>
    </row>
    <row r="35" spans="1:11" ht="24" customHeight="1">
      <c r="A35" s="24"/>
      <c r="B35" s="25"/>
      <c r="C35" s="20"/>
      <c r="D35" s="89" t="s">
        <v>140</v>
      </c>
      <c r="E35" s="12" t="s">
        <v>179</v>
      </c>
      <c r="F35" s="121">
        <f>SUM(G35:J35)</f>
        <v>1649.4650000000001</v>
      </c>
      <c r="G35" s="121">
        <f>SUM(G36:G41)</f>
        <v>0</v>
      </c>
      <c r="H35" s="121">
        <f>SUM(H36:H41)</f>
        <v>753.14599999999996</v>
      </c>
      <c r="I35" s="121">
        <f>SUM(I36:I41)</f>
        <v>254.66300000000001</v>
      </c>
      <c r="J35" s="124">
        <f>SUM(J36:J41)</f>
        <v>641.65600000000006</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732.75600000000009</v>
      </c>
      <c r="G37" s="122"/>
      <c r="H37" s="122">
        <v>0</v>
      </c>
      <c r="I37" s="122">
        <v>185.40100000000001</v>
      </c>
      <c r="J37" s="125">
        <v>547.35500000000002</v>
      </c>
      <c r="K37" s="39"/>
    </row>
    <row r="38" spans="1:11" s="58" customFormat="1" ht="15" customHeight="1">
      <c r="A38" s="37"/>
      <c r="B38" s="26"/>
      <c r="C38" s="115" t="s">
        <v>658</v>
      </c>
      <c r="D38" s="111" t="s">
        <v>661</v>
      </c>
      <c r="E38" s="43" t="s">
        <v>319</v>
      </c>
      <c r="F38" s="121">
        <f>SUM(G38:J38)</f>
        <v>182.58800000000002</v>
      </c>
      <c r="G38" s="122"/>
      <c r="H38" s="122">
        <v>19.024999999999999</v>
      </c>
      <c r="I38" s="122">
        <v>69.262</v>
      </c>
      <c r="J38" s="125">
        <v>94.301000000000002</v>
      </c>
      <c r="K38" s="39"/>
    </row>
    <row r="39" spans="1:11" s="58" customFormat="1" ht="15" customHeight="1">
      <c r="A39" s="37"/>
      <c r="B39" s="26"/>
      <c r="C39" s="115" t="s">
        <v>658</v>
      </c>
      <c r="D39" s="111" t="s">
        <v>662</v>
      </c>
      <c r="E39" s="43" t="s">
        <v>316</v>
      </c>
      <c r="F39" s="121">
        <f>SUM(G39:J39)</f>
        <v>301.40800000000002</v>
      </c>
      <c r="G39" s="122"/>
      <c r="H39" s="122">
        <v>301.40800000000002</v>
      </c>
      <c r="I39" s="122"/>
      <c r="J39" s="125"/>
      <c r="K39" s="39"/>
    </row>
    <row r="40" spans="1:11" s="58" customFormat="1" ht="15" customHeight="1">
      <c r="A40" s="37"/>
      <c r="B40" s="26"/>
      <c r="C40" s="115" t="s">
        <v>658</v>
      </c>
      <c r="D40" s="111" t="s">
        <v>663</v>
      </c>
      <c r="E40" s="43" t="s">
        <v>307</v>
      </c>
      <c r="F40" s="121">
        <f>SUM(G40:J40)</f>
        <v>432.71300000000002</v>
      </c>
      <c r="G40" s="122"/>
      <c r="H40" s="122">
        <v>432.71300000000002</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3768.114</v>
      </c>
      <c r="G42" s="121">
        <f>SUM(G43:G45)</f>
        <v>0</v>
      </c>
      <c r="H42" s="121">
        <f>SUM(H43:H45)</f>
        <v>3768.114</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3768.114</v>
      </c>
      <c r="G44" s="122"/>
      <c r="H44" s="122">
        <v>3768.114</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1654.7949999999989</v>
      </c>
      <c r="G55" s="126">
        <f>SUM(G30:J30)</f>
        <v>0</v>
      </c>
      <c r="H55" s="126">
        <f>SUM(G31:J31)</f>
        <v>966.43599999999947</v>
      </c>
      <c r="I55" s="126">
        <f>SUM(G32:J32)</f>
        <v>688.35899999999947</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105.49100000000001</v>
      </c>
      <c r="G58" s="126">
        <f>SUM(G59:G60)</f>
        <v>0</v>
      </c>
      <c r="H58" s="126">
        <f>SUM(H59:H60)</f>
        <v>34.066000000000003</v>
      </c>
      <c r="I58" s="126">
        <f>SUM(I59:I60)</f>
        <v>24.722000000000001</v>
      </c>
      <c r="J58" s="124">
        <f>SUM(J59:J60)</f>
        <v>46.703000000000003</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105.49100000000001</v>
      </c>
      <c r="G60" s="122"/>
      <c r="H60" s="122">
        <v>34.066000000000003</v>
      </c>
      <c r="I60" s="122">
        <v>24.722000000000001</v>
      </c>
      <c r="J60" s="123">
        <v>46.703000000000003</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-5.8975047068088315E-13</v>
      </c>
      <c r="G64" s="129">
        <f>G18-G34-G55-G56-G58+G62-G63</f>
        <v>0</v>
      </c>
      <c r="H64" s="129">
        <f>H18+H29-H34-H55-H56-H58+H62-H63</f>
        <v>2.8421709430404007E-14</v>
      </c>
      <c r="I64" s="129">
        <f>I18+I29-I34-I55-I56-I58+I62-I63</f>
        <v>-2.1316282072803006E-14</v>
      </c>
      <c r="J64" s="130">
        <f>J18+J29-J34-J56-J58+J62-J63</f>
        <v>-5.9685589803848416E-13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8.2188541666666666</v>
      </c>
      <c r="G66" s="119">
        <f>SUM(G67,G68,G72,G76)</f>
        <v>0</v>
      </c>
      <c r="H66" s="119">
        <f>SUM(H67,H68,H72,H76)</f>
        <v>8.2169077380952373</v>
      </c>
      <c r="I66" s="119">
        <f>SUM(I67,I68,I72,I76)</f>
        <v>1.9464285714285716E-3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8.2169077380952373</v>
      </c>
      <c r="G68" s="121">
        <f>SUM(G69:G71)</f>
        <v>0</v>
      </c>
      <c r="H68" s="121">
        <f>SUM(H69:H71)</f>
        <v>8.2169077380952373</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IF('[2]46 - передача'!$E$22="", "", '[2]46 - передача'!$E$22)</f>
        <v>ОАО "Кубаньэнерго"</v>
      </c>
      <c r="F70" s="121">
        <f>SUM(G70:J70)</f>
        <v>8.2169077380952373</v>
      </c>
      <c r="G70" s="122">
        <f>G22/720</f>
        <v>0</v>
      </c>
      <c r="H70" s="122">
        <f>H22/672</f>
        <v>8.2169077380952373</v>
      </c>
      <c r="I70" s="122">
        <f>I22/744</f>
        <v>0</v>
      </c>
      <c r="J70" s="122">
        <f>J22/744</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1.9464285714285716E-3</v>
      </c>
      <c r="G72" s="121">
        <f>SUM(G73:G75)</f>
        <v>0</v>
      </c>
      <c r="H72" s="121">
        <f>SUM(H73:H75)</f>
        <v>0</v>
      </c>
      <c r="I72" s="121">
        <f>SUM(I73:I75)</f>
        <v>1.9464285714285716E-3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IF('[2]46 - передача'!$E$26="", "", '[2]46 - передача'!$E$26)</f>
        <v>Филиал КВЭП ЗАО "РАМО-М"</v>
      </c>
      <c r="F74" s="121">
        <f>SUM(G74:J74)</f>
        <v>1.9464285714285716E-3</v>
      </c>
      <c r="G74" s="122">
        <f>G26/720</f>
        <v>0</v>
      </c>
      <c r="H74" s="122">
        <f>H26/744</f>
        <v>0</v>
      </c>
      <c r="I74" s="122">
        <f>I26/672</f>
        <v>1.9464285714285716E-3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2.4624925595238079</v>
      </c>
      <c r="G77" s="35"/>
      <c r="H77" s="126">
        <f>H78</f>
        <v>0</v>
      </c>
      <c r="I77" s="126">
        <f>I78+I79</f>
        <v>1.4381488095238086</v>
      </c>
      <c r="J77" s="124">
        <f>J78+J79+J80</f>
        <v>1.0243437499999992</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1.4381488095238086</v>
      </c>
      <c r="G79" s="35"/>
      <c r="H79" s="35"/>
      <c r="I79" s="122">
        <f>I31/672</f>
        <v>1.4381488095238086</v>
      </c>
      <c r="J79" s="122">
        <f>J31/672</f>
        <v>0</v>
      </c>
      <c r="K79" s="21"/>
    </row>
    <row r="80" spans="1:11" ht="24" customHeight="1">
      <c r="A80" s="24"/>
      <c r="B80" s="25"/>
      <c r="C80" s="20"/>
      <c r="D80" s="89" t="s">
        <v>138</v>
      </c>
      <c r="E80" s="12" t="s">
        <v>132</v>
      </c>
      <c r="F80" s="121">
        <f>SUM(J80)</f>
        <v>1.0243437499999992</v>
      </c>
      <c r="G80" s="35"/>
      <c r="H80" s="35"/>
      <c r="I80" s="35"/>
      <c r="J80" s="122">
        <f>J32/672</f>
        <v>1.0243437499999992</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8.0618735119047624</v>
      </c>
      <c r="G82" s="126">
        <f>SUM(G83,G90,G94,G97,G100)</f>
        <v>0</v>
      </c>
      <c r="H82" s="126">
        <f>SUM(H83,H90,H94,H97,H100)</f>
        <v>6.7280654761904763</v>
      </c>
      <c r="I82" s="126">
        <f>SUM(I83,I90,I94,I97,I100)</f>
        <v>0.37896279761904761</v>
      </c>
      <c r="J82" s="124">
        <f>SUM(J83,J90,J94,J97,J100)</f>
        <v>0.95484523809523814</v>
      </c>
      <c r="K82" s="21"/>
    </row>
    <row r="83" spans="1:11" ht="24" customHeight="1">
      <c r="A83" s="24"/>
      <c r="B83" s="25"/>
      <c r="C83" s="20"/>
      <c r="D83" s="89" t="s">
        <v>140</v>
      </c>
      <c r="E83" s="12" t="s">
        <v>179</v>
      </c>
      <c r="F83" s="121">
        <f>SUM(G83:J83)</f>
        <v>2.4545610119047625</v>
      </c>
      <c r="G83" s="121">
        <f>SUM(G84:G89)</f>
        <v>0</v>
      </c>
      <c r="H83" s="121">
        <f>SUM(H84:H89)</f>
        <v>1.1207529761904764</v>
      </c>
      <c r="I83" s="121">
        <f>SUM(I84:I89)</f>
        <v>0.37896279761904761</v>
      </c>
      <c r="J83" s="124">
        <f>SUM(J84:J89)</f>
        <v>0.95484523809523814</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IF('[2]46 - передача'!$E$37="", "", '[2]46 - передача'!$E$37)</f>
        <v>ОАО "Кубаньэнергосбыт"</v>
      </c>
      <c r="F85" s="121">
        <f>SUM(G85:J85)</f>
        <v>1.0904107142857142</v>
      </c>
      <c r="G85" s="122">
        <f>G37/744</f>
        <v>0</v>
      </c>
      <c r="H85" s="122">
        <f t="shared" ref="H85:J88" si="1">H37/672</f>
        <v>0</v>
      </c>
      <c r="I85" s="122">
        <f t="shared" si="1"/>
        <v>0.27589434523809525</v>
      </c>
      <c r="J85" s="122">
        <f t="shared" si="1"/>
        <v>0.81451636904761904</v>
      </c>
      <c r="K85" s="39"/>
    </row>
    <row r="86" spans="1:11" s="58" customFormat="1" ht="15" customHeight="1">
      <c r="A86" s="37"/>
      <c r="B86" s="26"/>
      <c r="C86" s="116" t="s">
        <v>658</v>
      </c>
      <c r="D86" s="111" t="s">
        <v>661</v>
      </c>
      <c r="E86" s="117" t="str">
        <f>IF('[2]46 - передача'!$E$38="", "", '[2]46 - передача'!$E$38)</f>
        <v>ОАО "НЭСК"</v>
      </c>
      <c r="F86" s="121">
        <f>SUM(G86:J86)</f>
        <v>0.27170833333333333</v>
      </c>
      <c r="G86" s="122">
        <f>G38/744</f>
        <v>0</v>
      </c>
      <c r="H86" s="122">
        <f t="shared" si="1"/>
        <v>2.8311011904761901E-2</v>
      </c>
      <c r="I86" s="122">
        <f t="shared" si="1"/>
        <v>0.10306845238095239</v>
      </c>
      <c r="J86" s="122">
        <f t="shared" si="1"/>
        <v>0.14032886904761904</v>
      </c>
      <c r="K86" s="39"/>
    </row>
    <row r="87" spans="1:11" s="58" customFormat="1" ht="15" customHeight="1">
      <c r="A87" s="37"/>
      <c r="B87" s="26"/>
      <c r="C87" s="116" t="s">
        <v>658</v>
      </c>
      <c r="D87" s="111" t="s">
        <v>662</v>
      </c>
      <c r="E87" s="117" t="str">
        <f>IF('[2]46 - передача'!$E$39="", "", '[2]46 - передача'!$E$39)</f>
        <v>ОАО "Мосэнергосбыт"</v>
      </c>
      <c r="F87" s="121">
        <f>SUM(G87:J87)</f>
        <v>0.44852380952380955</v>
      </c>
      <c r="G87" s="122">
        <f>G39/744</f>
        <v>0</v>
      </c>
      <c r="H87" s="122">
        <f t="shared" si="1"/>
        <v>0.44852380952380955</v>
      </c>
      <c r="I87" s="122">
        <f t="shared" si="1"/>
        <v>0</v>
      </c>
      <c r="J87" s="122">
        <f t="shared" si="1"/>
        <v>0</v>
      </c>
      <c r="K87" s="39"/>
    </row>
    <row r="88" spans="1:11" s="58" customFormat="1" ht="15" customHeight="1">
      <c r="A88" s="37"/>
      <c r="B88" s="26"/>
      <c r="C88" s="116" t="s">
        <v>658</v>
      </c>
      <c r="D88" s="111" t="s">
        <v>663</v>
      </c>
      <c r="E88" s="117" t="str">
        <f>IF('[2]46 - передача'!$E$40="", "", '[2]46 - передача'!$E$40)</f>
        <v>ЗАО "МАРЭМ+"</v>
      </c>
      <c r="F88" s="121">
        <f>SUM(G88:J88)</f>
        <v>0.64391815476190484</v>
      </c>
      <c r="G88" s="122">
        <f>G40/744</f>
        <v>0</v>
      </c>
      <c r="H88" s="122">
        <f t="shared" si="1"/>
        <v>0.64391815476190484</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5.6073124999999999</v>
      </c>
      <c r="G90" s="121">
        <f>SUM(G91:G93)</f>
        <v>0</v>
      </c>
      <c r="H90" s="121">
        <f>SUM(H91:H93)</f>
        <v>5.6073124999999999</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IF('[2]46 - передача'!$E$44="", "", '[2]46 - передача'!$E$44)</f>
        <v>ОАО "НЭСК-электросети"</v>
      </c>
      <c r="F92" s="121">
        <f>SUM(G92:J92)</f>
        <v>5.6073124999999999</v>
      </c>
      <c r="G92" s="122">
        <f>G44/744</f>
        <v>0</v>
      </c>
      <c r="H92" s="122">
        <f>H44/672</f>
        <v>5.6073124999999999</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2.4624925595238079</v>
      </c>
      <c r="G103" s="126">
        <f>SUM(G78:J78)</f>
        <v>0</v>
      </c>
      <c r="H103" s="126">
        <f>SUM(G79:J79)</f>
        <v>1.4381488095238086</v>
      </c>
      <c r="I103" s="126">
        <f>SUM(G80:J80)</f>
        <v>1.0243437499999992</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0.15698065476190476</v>
      </c>
      <c r="G106" s="126">
        <f>SUM(G107:G108)</f>
        <v>0</v>
      </c>
      <c r="H106" s="126">
        <f>SUM(H107:H108)</f>
        <v>5.0693452380952388E-2</v>
      </c>
      <c r="I106" s="126">
        <f>SUM(I107:I108)</f>
        <v>3.6788690476190475E-2</v>
      </c>
      <c r="J106" s="124">
        <f>SUM(J107:J108)</f>
        <v>6.9498511904761903E-2</v>
      </c>
      <c r="K106" s="21"/>
    </row>
    <row r="107" spans="1:11" ht="24" customHeight="1">
      <c r="A107" s="24"/>
      <c r="B107" s="25"/>
      <c r="C107" s="20"/>
      <c r="D107" s="89" t="s">
        <v>149</v>
      </c>
      <c r="E107" s="12" t="s">
        <v>123</v>
      </c>
      <c r="F107" s="121">
        <f t="shared" si="2"/>
        <v>0</v>
      </c>
      <c r="G107" s="122">
        <f>G59/720</f>
        <v>0</v>
      </c>
      <c r="H107" s="122">
        <f>H59/744</f>
        <v>0</v>
      </c>
      <c r="I107" s="122">
        <f>I59/744</f>
        <v>0</v>
      </c>
      <c r="J107" s="122">
        <f>J59/744</f>
        <v>0</v>
      </c>
      <c r="K107" s="21"/>
    </row>
    <row r="108" spans="1:11" ht="24" customHeight="1">
      <c r="A108" s="24"/>
      <c r="B108" s="25"/>
      <c r="C108" s="20"/>
      <c r="D108" s="89" t="s">
        <v>180</v>
      </c>
      <c r="E108" s="14" t="s">
        <v>124</v>
      </c>
      <c r="F108" s="121">
        <f t="shared" si="2"/>
        <v>0.15698065476190476</v>
      </c>
      <c r="G108" s="122">
        <f>G60/720</f>
        <v>0</v>
      </c>
      <c r="H108" s="122">
        <f>H60/672</f>
        <v>5.0693452380952388E-2</v>
      </c>
      <c r="I108" s="122">
        <f>I60/672</f>
        <v>3.6788690476190475E-2</v>
      </c>
      <c r="J108" s="122">
        <f>J60/672</f>
        <v>6.9498511904761903E-2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3">G62/720</f>
        <v>0</v>
      </c>
      <c r="H110" s="122">
        <f t="shared" si="3"/>
        <v>0</v>
      </c>
      <c r="I110" s="122">
        <f t="shared" si="3"/>
        <v>0</v>
      </c>
      <c r="J110" s="122">
        <f t="shared" si="3"/>
        <v>0</v>
      </c>
      <c r="K110" s="21"/>
    </row>
    <row r="111" spans="1:11" ht="30" customHeight="1">
      <c r="A111" s="24"/>
      <c r="B111" s="25"/>
      <c r="C111" s="20"/>
      <c r="D111" s="89" t="s">
        <v>148</v>
      </c>
      <c r="E111" s="13" t="s">
        <v>126</v>
      </c>
      <c r="F111" s="121">
        <f t="shared" si="2"/>
        <v>0</v>
      </c>
      <c r="G111" s="122">
        <f t="shared" si="3"/>
        <v>0</v>
      </c>
      <c r="H111" s="122">
        <f t="shared" si="3"/>
        <v>0</v>
      </c>
      <c r="I111" s="122">
        <f t="shared" si="3"/>
        <v>0</v>
      </c>
      <c r="J111" s="122">
        <f t="shared" si="3"/>
        <v>0</v>
      </c>
      <c r="K111" s="21"/>
    </row>
    <row r="112" spans="1:11" ht="30" customHeight="1">
      <c r="A112" s="24"/>
      <c r="B112" s="25"/>
      <c r="C112" s="20"/>
      <c r="D112" s="94" t="s">
        <v>150</v>
      </c>
      <c r="E112" s="31" t="s">
        <v>2</v>
      </c>
      <c r="F112" s="128">
        <f t="shared" si="2"/>
        <v>-1.0616507672978059E-15</v>
      </c>
      <c r="G112" s="129">
        <f>G66-G82-G103-G104-G106+G110-G111</f>
        <v>0</v>
      </c>
      <c r="H112" s="129">
        <f>H66+H77-H82-H103-H104-H106+H110-H111</f>
        <v>-3.4694469519536142E-17</v>
      </c>
      <c r="I112" s="129">
        <f>I66+I77-I82-I103-I104-I106+I110-I111</f>
        <v>-2.0816681711721685E-16</v>
      </c>
      <c r="J112" s="130">
        <f>J66+J77-J82-J104-J106+J110-J111</f>
        <v>-8.1878948066105295E-16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2897.7348003500006</v>
      </c>
      <c r="G117" s="133">
        <f>SUM(G118,G121,G125)</f>
        <v>0</v>
      </c>
      <c r="H117" s="133">
        <f>SUM(H118,H121,H125)</f>
        <v>2749.7077175000004</v>
      </c>
      <c r="I117" s="133">
        <f>SUM(I118,I121,I125)</f>
        <v>42.057594450000003</v>
      </c>
      <c r="J117" s="134">
        <f>SUM(J118,J121,J125)</f>
        <v>105.96948840000002</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2897.7348003500006</v>
      </c>
      <c r="G121" s="126">
        <f>SUM(G122:G124)</f>
        <v>0</v>
      </c>
      <c r="H121" s="126">
        <f>SUM(H122:H124)</f>
        <v>2749.7077175000004</v>
      </c>
      <c r="I121" s="126">
        <f>SUM(I122:I124)</f>
        <v>42.057594450000003</v>
      </c>
      <c r="J121" s="124">
        <f>SUM(J122:J124)</f>
        <v>105.96948840000002</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2897.7348003500006</v>
      </c>
      <c r="G123" s="122"/>
      <c r="H123" s="122">
        <f>H114*189859.87/1000+H34*165.15/1000</f>
        <v>2749.7077175000004</v>
      </c>
      <c r="I123" s="122">
        <f>I34*165.15/1000</f>
        <v>42.057594450000003</v>
      </c>
      <c r="J123" s="122">
        <f>J34*165.15/1000</f>
        <v>105.96948840000002</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1874.14</v>
      </c>
      <c r="G133" s="118">
        <f>SUM(G134,G137,G141)</f>
        <v>0</v>
      </c>
      <c r="H133" s="118">
        <f>SUM(H134,H137,H141)</f>
        <v>1874.14</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1874.14</v>
      </c>
      <c r="G137" s="126">
        <f>SUM(G138:G140)</f>
        <v>0</v>
      </c>
      <c r="H137" s="126">
        <f>SUM(H138:H140)</f>
        <v>1874.14</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IF('[2]46 - передача'!$E$123="", "", '[2]46 - передача'!$E$123)</f>
        <v>ОАО "Кубаньэнерго"</v>
      </c>
      <c r="F139" s="121">
        <f>SUM(G139:J139)</f>
        <v>1874.14</v>
      </c>
      <c r="G139" s="122"/>
      <c r="H139" s="122">
        <v>1874.14</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L148"/>
  <sheetViews>
    <sheetView topLeftCell="C7" workbookViewId="0">
      <selection activeCell="F34" sqref="F34"/>
    </sheetView>
  </sheetViews>
  <sheetFormatPr defaultColWidth="10.28515625" defaultRowHeight="11.25"/>
  <cols>
    <col min="1" max="2" width="10.28515625" style="55" hidden="1" customWidth="1"/>
    <col min="3" max="3" width="9.85546875" style="23" customWidth="1"/>
    <col min="4" max="4" width="6.7109375" style="58" customWidth="1"/>
    <col min="5" max="5" width="60.7109375" style="59" customWidth="1"/>
    <col min="6" max="10" width="15.7109375" style="23" customWidth="1"/>
    <col min="11" max="12" width="2.7109375" style="23" customWidth="1"/>
    <col min="13" max="16384" width="10.28515625" style="23"/>
  </cols>
  <sheetData>
    <row r="1" spans="1:12" s="55" customFormat="1" hidden="1">
      <c r="A1" s="25"/>
      <c r="B1" s="25"/>
      <c r="C1" s="25"/>
      <c r="D1" s="26"/>
      <c r="E1" s="27"/>
      <c r="F1" s="25"/>
      <c r="G1" s="25"/>
      <c r="H1" s="25"/>
      <c r="I1" s="25"/>
      <c r="J1" s="25"/>
      <c r="K1" s="25"/>
      <c r="L1" s="25"/>
    </row>
    <row r="2" spans="1:12" s="55" customFormat="1" hidden="1">
      <c r="A2" s="25"/>
      <c r="B2" s="25"/>
      <c r="C2" s="25"/>
      <c r="D2" s="26"/>
      <c r="E2" s="27"/>
      <c r="F2" s="25"/>
      <c r="G2" s="25"/>
      <c r="H2" s="25"/>
      <c r="I2" s="25"/>
      <c r="J2" s="25"/>
      <c r="K2" s="25"/>
      <c r="L2" s="25"/>
    </row>
    <row r="3" spans="1:12" s="55" customFormat="1" hidden="1">
      <c r="A3" s="25"/>
      <c r="B3" s="25"/>
      <c r="C3" s="25"/>
      <c r="D3" s="26"/>
      <c r="E3" s="27"/>
      <c r="F3" s="25"/>
      <c r="G3" s="25"/>
      <c r="H3" s="25"/>
      <c r="I3" s="25"/>
      <c r="J3" s="25"/>
      <c r="K3" s="25"/>
      <c r="L3" s="25"/>
    </row>
    <row r="4" spans="1:12" s="55" customFormat="1" hidden="1">
      <c r="A4" s="25"/>
      <c r="B4" s="25"/>
      <c r="C4" s="25"/>
      <c r="D4" s="26"/>
      <c r="E4" s="27"/>
      <c r="F4" s="25"/>
      <c r="G4" s="25"/>
      <c r="H4" s="25"/>
      <c r="I4" s="25"/>
      <c r="J4" s="25"/>
      <c r="K4" s="25"/>
      <c r="L4" s="25"/>
    </row>
    <row r="5" spans="1:12" s="55" customFormat="1" hidden="1">
      <c r="A5" s="25"/>
      <c r="B5" s="25"/>
      <c r="C5" s="25"/>
      <c r="D5" s="26"/>
      <c r="E5" s="27"/>
      <c r="F5" s="25"/>
      <c r="G5" s="25"/>
      <c r="H5" s="25"/>
      <c r="I5" s="25"/>
      <c r="J5" s="25"/>
      <c r="K5" s="25"/>
      <c r="L5" s="25"/>
    </row>
    <row r="6" spans="1:12" s="55" customFormat="1" hidden="1">
      <c r="A6" s="25"/>
      <c r="B6" s="25"/>
      <c r="C6" s="25"/>
      <c r="D6" s="26"/>
      <c r="E6" s="27"/>
      <c r="F6" s="25"/>
      <c r="G6" s="25"/>
      <c r="H6" s="25"/>
      <c r="I6" s="25"/>
      <c r="J6" s="25"/>
      <c r="K6" s="25"/>
      <c r="L6" s="25"/>
    </row>
    <row r="7" spans="1:12" s="55" customFormat="1">
      <c r="A7" s="25"/>
      <c r="B7" s="25"/>
      <c r="C7" s="25"/>
      <c r="D7" s="26"/>
      <c r="E7" s="27"/>
      <c r="F7" s="25"/>
      <c r="G7" s="25"/>
      <c r="H7" s="25"/>
      <c r="I7" s="25"/>
      <c r="J7" s="25"/>
      <c r="K7" s="25"/>
      <c r="L7" s="25"/>
    </row>
    <row r="8" spans="1:12">
      <c r="A8" s="24"/>
      <c r="B8" s="25"/>
      <c r="C8" s="15"/>
      <c r="D8" s="17"/>
      <c r="E8" s="18"/>
      <c r="F8" s="16"/>
      <c r="G8" s="16"/>
      <c r="H8" s="16"/>
      <c r="I8" s="16"/>
      <c r="J8" s="16"/>
      <c r="K8" s="19"/>
    </row>
    <row r="9" spans="1:12" ht="30" customHeight="1" thickBot="1">
      <c r="A9" s="24"/>
      <c r="B9" s="25"/>
      <c r="C9" s="20"/>
      <c r="D9" s="146" t="s">
        <v>668</v>
      </c>
      <c r="E9" s="147"/>
      <c r="F9" s="147"/>
      <c r="G9" s="147"/>
      <c r="H9" s="147"/>
      <c r="I9" s="147"/>
      <c r="J9" s="148"/>
      <c r="K9" s="21"/>
    </row>
    <row r="10" spans="1:12" ht="12" customHeight="1">
      <c r="A10" s="24"/>
      <c r="B10" s="25"/>
      <c r="C10" s="20"/>
      <c r="D10" s="44"/>
      <c r="E10" s="75"/>
      <c r="F10" s="45"/>
      <c r="G10" s="45"/>
      <c r="H10" s="45"/>
      <c r="I10" s="45"/>
      <c r="J10" s="45"/>
      <c r="K10" s="21"/>
    </row>
    <row r="11" spans="1:12" ht="15" customHeight="1">
      <c r="A11" s="24"/>
      <c r="B11" s="25"/>
      <c r="C11" s="20"/>
      <c r="D11" s="44"/>
      <c r="E11" s="78" t="s">
        <v>191</v>
      </c>
      <c r="F11" s="45"/>
      <c r="G11" s="149" t="s">
        <v>198</v>
      </c>
      <c r="H11" s="149"/>
      <c r="I11" s="45"/>
      <c r="J11" s="45"/>
      <c r="K11" s="21"/>
    </row>
    <row r="12" spans="1:12" ht="15" customHeight="1" thickBot="1">
      <c r="A12" s="24"/>
      <c r="B12" s="25"/>
      <c r="C12" s="20"/>
      <c r="D12" s="44"/>
      <c r="E12" s="79">
        <v>3</v>
      </c>
      <c r="F12" s="45"/>
      <c r="G12" s="149"/>
      <c r="H12" s="149"/>
      <c r="I12" s="45"/>
      <c r="J12" s="45"/>
      <c r="K12" s="21"/>
    </row>
    <row r="13" spans="1:12" ht="12" customHeight="1">
      <c r="A13" s="24"/>
      <c r="B13" s="25"/>
      <c r="C13" s="20"/>
      <c r="D13" s="44"/>
      <c r="E13" s="75"/>
      <c r="F13" s="45"/>
      <c r="G13" s="45"/>
      <c r="H13" s="45"/>
      <c r="I13" s="45"/>
      <c r="J13" s="45"/>
      <c r="K13" s="21"/>
    </row>
    <row r="14" spans="1:12" s="56" customFormat="1" ht="30" customHeight="1">
      <c r="A14" s="46"/>
      <c r="B14" s="47"/>
      <c r="C14" s="48"/>
      <c r="D14" s="96" t="s">
        <v>17</v>
      </c>
      <c r="E14" s="97" t="s">
        <v>111</v>
      </c>
      <c r="F14" s="98" t="s">
        <v>15</v>
      </c>
      <c r="G14" s="98" t="s">
        <v>0</v>
      </c>
      <c r="H14" s="98" t="s">
        <v>131</v>
      </c>
      <c r="I14" s="98" t="s">
        <v>132</v>
      </c>
      <c r="J14" s="101" t="s">
        <v>1</v>
      </c>
      <c r="K14" s="49"/>
    </row>
    <row r="15" spans="1:12" ht="12" customHeight="1">
      <c r="A15" s="24"/>
      <c r="B15" s="25"/>
      <c r="C15" s="20"/>
      <c r="D15" s="86">
        <v>1</v>
      </c>
      <c r="E15" s="81">
        <v>2</v>
      </c>
      <c r="F15" s="80">
        <v>3</v>
      </c>
      <c r="G15" s="80">
        <v>4</v>
      </c>
      <c r="H15" s="80">
        <v>5</v>
      </c>
      <c r="I15" s="80">
        <v>6</v>
      </c>
      <c r="J15" s="102">
        <v>7</v>
      </c>
      <c r="K15" s="21"/>
    </row>
    <row r="16" spans="1:12" ht="12" hidden="1" customHeight="1">
      <c r="A16" s="24"/>
      <c r="B16" s="25"/>
      <c r="C16" s="20"/>
      <c r="D16" s="87"/>
      <c r="E16" s="83"/>
      <c r="F16" s="82"/>
      <c r="G16" s="82"/>
      <c r="H16" s="82"/>
      <c r="I16" s="82"/>
      <c r="J16" s="103"/>
      <c r="K16" s="21"/>
    </row>
    <row r="17" spans="1:11" s="57" customFormat="1" ht="18" customHeight="1">
      <c r="A17" s="50"/>
      <c r="B17" s="51"/>
      <c r="C17" s="52"/>
      <c r="D17" s="143" t="s">
        <v>167</v>
      </c>
      <c r="E17" s="144"/>
      <c r="F17" s="144"/>
      <c r="G17" s="144"/>
      <c r="H17" s="144"/>
      <c r="I17" s="144"/>
      <c r="J17" s="145"/>
      <c r="K17" s="53"/>
    </row>
    <row r="18" spans="1:11" ht="30" customHeight="1">
      <c r="A18" s="24"/>
      <c r="B18" s="25"/>
      <c r="C18" s="20"/>
      <c r="D18" s="88" t="s">
        <v>109</v>
      </c>
      <c r="E18" s="30" t="s">
        <v>112</v>
      </c>
      <c r="F18" s="118">
        <f>SUM(G18:J18)</f>
        <v>5704.8760000000002</v>
      </c>
      <c r="G18" s="119">
        <f>SUM(G19,G20,G24,G28)</f>
        <v>0</v>
      </c>
      <c r="H18" s="119">
        <f>SUM(H19,H20,H24,H28)</f>
        <v>5703.7250000000004</v>
      </c>
      <c r="I18" s="119">
        <f>SUM(I19,I20,I24,I28)</f>
        <v>1.151</v>
      </c>
      <c r="J18" s="120">
        <f>SUM(J19,J20,J24,J28)</f>
        <v>0</v>
      </c>
      <c r="K18" s="21"/>
    </row>
    <row r="19" spans="1:11" ht="24" customHeight="1">
      <c r="A19" s="24"/>
      <c r="B19" s="25"/>
      <c r="C19" s="20"/>
      <c r="D19" s="89" t="s">
        <v>133</v>
      </c>
      <c r="E19" s="12" t="s">
        <v>113</v>
      </c>
      <c r="F19" s="121">
        <f>SUM(G19:J19)</f>
        <v>0</v>
      </c>
      <c r="G19" s="122"/>
      <c r="H19" s="122"/>
      <c r="I19" s="122"/>
      <c r="J19" s="123"/>
      <c r="K19" s="21"/>
    </row>
    <row r="20" spans="1:11" ht="24" customHeight="1">
      <c r="A20" s="24"/>
      <c r="B20" s="25"/>
      <c r="C20" s="20"/>
      <c r="D20" s="89" t="s">
        <v>134</v>
      </c>
      <c r="E20" s="12" t="s">
        <v>114</v>
      </c>
      <c r="F20" s="121">
        <f>SUM(G20:J20)</f>
        <v>5703.7250000000004</v>
      </c>
      <c r="G20" s="121">
        <f>SUM(G21:G23)</f>
        <v>0</v>
      </c>
      <c r="H20" s="121">
        <f>SUM(H21:H23)</f>
        <v>5703.7250000000004</v>
      </c>
      <c r="I20" s="121">
        <f>SUM(I21:I23)</f>
        <v>0</v>
      </c>
      <c r="J20" s="124">
        <f>SUM(J21:J23)</f>
        <v>0</v>
      </c>
      <c r="K20" s="21"/>
    </row>
    <row r="21" spans="1:11" s="58" customFormat="1" ht="15" hidden="1" customHeight="1">
      <c r="A21" s="37"/>
      <c r="B21" s="26"/>
      <c r="C21" s="38"/>
      <c r="D21" s="90" t="s">
        <v>153</v>
      </c>
      <c r="E21" s="40"/>
      <c r="F21" s="40"/>
      <c r="G21" s="40"/>
      <c r="H21" s="40"/>
      <c r="I21" s="40"/>
      <c r="J21" s="104"/>
      <c r="K21" s="39"/>
    </row>
    <row r="22" spans="1:11" s="58" customFormat="1" ht="15" customHeight="1">
      <c r="A22" s="37"/>
      <c r="B22" s="26"/>
      <c r="C22" s="115" t="s">
        <v>658</v>
      </c>
      <c r="D22" s="111" t="s">
        <v>665</v>
      </c>
      <c r="E22" s="43" t="s">
        <v>433</v>
      </c>
      <c r="F22" s="121">
        <f>SUM(G22:J22)</f>
        <v>5703.7250000000004</v>
      </c>
      <c r="G22" s="122"/>
      <c r="H22" s="122">
        <v>5703.7250000000004</v>
      </c>
      <c r="I22" s="122"/>
      <c r="J22" s="125"/>
      <c r="K22" s="39"/>
    </row>
    <row r="23" spans="1:11" s="58" customFormat="1" ht="15" customHeight="1">
      <c r="A23" s="37"/>
      <c r="B23" s="26"/>
      <c r="C23" s="38"/>
      <c r="D23" s="91"/>
      <c r="E23" s="36" t="s">
        <v>160</v>
      </c>
      <c r="F23" s="42"/>
      <c r="G23" s="42"/>
      <c r="H23" s="42"/>
      <c r="I23" s="42"/>
      <c r="J23" s="105"/>
      <c r="K23" s="39"/>
    </row>
    <row r="24" spans="1:11" ht="24" customHeight="1">
      <c r="A24" s="24"/>
      <c r="B24" s="25"/>
      <c r="C24" s="20"/>
      <c r="D24" s="89" t="s">
        <v>135</v>
      </c>
      <c r="E24" s="12" t="s">
        <v>115</v>
      </c>
      <c r="F24" s="121">
        <f>SUM(G24:J24)</f>
        <v>1.151</v>
      </c>
      <c r="G24" s="121">
        <f>SUM(G25:G27)</f>
        <v>0</v>
      </c>
      <c r="H24" s="121">
        <f>SUM(H25:H27)</f>
        <v>0</v>
      </c>
      <c r="I24" s="121">
        <f>SUM(I25:I27)</f>
        <v>1.151</v>
      </c>
      <c r="J24" s="124">
        <f>SUM(J25:J27)</f>
        <v>0</v>
      </c>
      <c r="K24" s="21"/>
    </row>
    <row r="25" spans="1:11" s="58" customFormat="1" ht="15" hidden="1" customHeight="1">
      <c r="A25" s="37"/>
      <c r="B25" s="26"/>
      <c r="C25" s="38"/>
      <c r="D25" s="90" t="s">
        <v>154</v>
      </c>
      <c r="E25" s="40"/>
      <c r="F25" s="40"/>
      <c r="G25" s="40"/>
      <c r="H25" s="40"/>
      <c r="I25" s="40"/>
      <c r="J25" s="104"/>
      <c r="K25" s="39"/>
    </row>
    <row r="26" spans="1:11" s="58" customFormat="1" ht="15" customHeight="1">
      <c r="A26" s="37"/>
      <c r="B26" s="26"/>
      <c r="C26" s="115" t="s">
        <v>658</v>
      </c>
      <c r="D26" s="111" t="s">
        <v>659</v>
      </c>
      <c r="E26" s="43" t="s">
        <v>304</v>
      </c>
      <c r="F26" s="121">
        <f>SUM(G26:J26)</f>
        <v>1.151</v>
      </c>
      <c r="G26" s="122"/>
      <c r="H26" s="122"/>
      <c r="I26" s="122">
        <v>1.151</v>
      </c>
      <c r="J26" s="125"/>
      <c r="K26" s="39"/>
    </row>
    <row r="27" spans="1:11" s="58" customFormat="1" ht="15" customHeight="1">
      <c r="A27" s="37"/>
      <c r="B27" s="26"/>
      <c r="C27" s="38"/>
      <c r="D27" s="91"/>
      <c r="E27" s="36" t="s">
        <v>159</v>
      </c>
      <c r="F27" s="42"/>
      <c r="G27" s="42"/>
      <c r="H27" s="42"/>
      <c r="I27" s="42"/>
      <c r="J27" s="105"/>
      <c r="K27" s="39"/>
    </row>
    <row r="28" spans="1:11" ht="24" customHeight="1">
      <c r="A28" s="24"/>
      <c r="B28" s="25"/>
      <c r="C28" s="20"/>
      <c r="D28" s="89" t="s">
        <v>189</v>
      </c>
      <c r="E28" s="12" t="s">
        <v>190</v>
      </c>
      <c r="F28" s="121">
        <f>SUM(G28:J28)</f>
        <v>0</v>
      </c>
      <c r="G28" s="122"/>
      <c r="H28" s="122"/>
      <c r="I28" s="122"/>
      <c r="J28" s="123"/>
      <c r="K28" s="21"/>
    </row>
    <row r="29" spans="1:11" ht="30" customHeight="1">
      <c r="A29" s="24"/>
      <c r="B29" s="25"/>
      <c r="C29" s="20"/>
      <c r="D29" s="89" t="s">
        <v>108</v>
      </c>
      <c r="E29" s="13" t="s">
        <v>116</v>
      </c>
      <c r="F29" s="121">
        <f>SUM(H29:J29)</f>
        <v>1720.7999999999997</v>
      </c>
      <c r="G29" s="28"/>
      <c r="H29" s="126">
        <f>H30</f>
        <v>0</v>
      </c>
      <c r="I29" s="126">
        <f>I30+I31</f>
        <v>1020.1129999999999</v>
      </c>
      <c r="J29" s="124">
        <f>J30+J31+J32</f>
        <v>700.6869999999999</v>
      </c>
      <c r="K29" s="21"/>
    </row>
    <row r="30" spans="1:11" ht="24" customHeight="1">
      <c r="A30" s="24"/>
      <c r="B30" s="25"/>
      <c r="C30" s="20"/>
      <c r="D30" s="89" t="s">
        <v>136</v>
      </c>
      <c r="E30" s="12" t="s">
        <v>0</v>
      </c>
      <c r="F30" s="121">
        <f>SUM(H30:J30)</f>
        <v>0</v>
      </c>
      <c r="G30" s="28"/>
      <c r="H30" s="122"/>
      <c r="I30" s="122"/>
      <c r="J30" s="123"/>
      <c r="K30" s="21"/>
    </row>
    <row r="31" spans="1:11" ht="24" customHeight="1">
      <c r="A31" s="24"/>
      <c r="B31" s="25"/>
      <c r="C31" s="20"/>
      <c r="D31" s="89" t="s">
        <v>137</v>
      </c>
      <c r="E31" s="12" t="s">
        <v>131</v>
      </c>
      <c r="F31" s="121">
        <f>SUM(I31:J31)</f>
        <v>1020.1129999999999</v>
      </c>
      <c r="G31" s="28"/>
      <c r="H31" s="28"/>
      <c r="I31" s="122">
        <f>H22-H34-H60</f>
        <v>1020.1129999999999</v>
      </c>
      <c r="J31" s="123"/>
      <c r="K31" s="21"/>
    </row>
    <row r="32" spans="1:11" ht="24" customHeight="1">
      <c r="A32" s="24"/>
      <c r="B32" s="25"/>
      <c r="C32" s="20"/>
      <c r="D32" s="89" t="s">
        <v>138</v>
      </c>
      <c r="E32" s="12" t="s">
        <v>132</v>
      </c>
      <c r="F32" s="121">
        <f>SUM(J32)</f>
        <v>700.6869999999999</v>
      </c>
      <c r="G32" s="29"/>
      <c r="H32" s="29"/>
      <c r="I32" s="29"/>
      <c r="J32" s="127">
        <f>I26+I31-I34-I60</f>
        <v>700.6869999999999</v>
      </c>
      <c r="K32" s="21"/>
    </row>
    <row r="33" spans="1:11" ht="9" customHeight="1">
      <c r="A33" s="24"/>
      <c r="B33" s="25"/>
      <c r="C33" s="20"/>
      <c r="D33" s="92"/>
      <c r="E33" s="71"/>
      <c r="F33" s="72"/>
      <c r="G33" s="73"/>
      <c r="H33" s="73"/>
      <c r="I33" s="73"/>
      <c r="J33" s="106"/>
      <c r="K33" s="21"/>
    </row>
    <row r="34" spans="1:11" ht="30" customHeight="1">
      <c r="A34" s="24"/>
      <c r="B34" s="25"/>
      <c r="C34" s="20"/>
      <c r="D34" s="89" t="s">
        <v>139</v>
      </c>
      <c r="E34" s="13" t="s">
        <v>117</v>
      </c>
      <c r="F34" s="121">
        <f>SUM(G34:J34)</f>
        <v>5550.2520000000004</v>
      </c>
      <c r="G34" s="126">
        <f>SUM(G35,G42,G46,G49,G52)</f>
        <v>0</v>
      </c>
      <c r="H34" s="126">
        <f>SUM(H35,H42,H46,H49,H52)</f>
        <v>4638.3370000000004</v>
      </c>
      <c r="I34" s="126">
        <f>SUM(I35,I42,I46,I49,I52)</f>
        <v>270.125</v>
      </c>
      <c r="J34" s="124">
        <f>SUM(J35,J42,J46,J49,J52)</f>
        <v>641.79000000000008</v>
      </c>
      <c r="K34" s="21"/>
    </row>
    <row r="35" spans="1:11" ht="24" customHeight="1">
      <c r="A35" s="24"/>
      <c r="B35" s="25"/>
      <c r="C35" s="20"/>
      <c r="D35" s="89" t="s">
        <v>140</v>
      </c>
      <c r="E35" s="12" t="s">
        <v>179</v>
      </c>
      <c r="F35" s="121">
        <f>SUM(G35:J35)</f>
        <v>1749.6599999999999</v>
      </c>
      <c r="G35" s="121">
        <f>SUM(G36:G41)</f>
        <v>0</v>
      </c>
      <c r="H35" s="121">
        <f>SUM(H36:H41)</f>
        <v>837.745</v>
      </c>
      <c r="I35" s="121">
        <f>SUM(I36:I41)</f>
        <v>270.125</v>
      </c>
      <c r="J35" s="124">
        <f>SUM(J36:J41)</f>
        <v>641.79000000000008</v>
      </c>
      <c r="K35" s="21"/>
    </row>
    <row r="36" spans="1:11" s="58" customFormat="1" ht="15" hidden="1" customHeight="1">
      <c r="A36" s="37"/>
      <c r="B36" s="26"/>
      <c r="C36" s="38"/>
      <c r="D36" s="90" t="s">
        <v>155</v>
      </c>
      <c r="E36" s="40"/>
      <c r="F36" s="40"/>
      <c r="G36" s="40"/>
      <c r="H36" s="40"/>
      <c r="I36" s="40"/>
      <c r="J36" s="104"/>
      <c r="K36" s="39"/>
    </row>
    <row r="37" spans="1:11" s="58" customFormat="1" ht="15" customHeight="1">
      <c r="A37" s="37"/>
      <c r="B37" s="26"/>
      <c r="C37" s="115" t="s">
        <v>658</v>
      </c>
      <c r="D37" s="111" t="s">
        <v>660</v>
      </c>
      <c r="E37" s="43" t="s">
        <v>314</v>
      </c>
      <c r="F37" s="121">
        <f>SUM(G37:J37)</f>
        <v>772.61900000000003</v>
      </c>
      <c r="G37" s="122"/>
      <c r="H37" s="122">
        <v>0</v>
      </c>
      <c r="I37" s="122">
        <v>209.59700000000001</v>
      </c>
      <c r="J37" s="125">
        <v>563.02200000000005</v>
      </c>
      <c r="K37" s="39"/>
    </row>
    <row r="38" spans="1:11" s="58" customFormat="1" ht="15" customHeight="1">
      <c r="A38" s="37"/>
      <c r="B38" s="26"/>
      <c r="C38" s="115" t="s">
        <v>658</v>
      </c>
      <c r="D38" s="111" t="s">
        <v>661</v>
      </c>
      <c r="E38" s="43" t="s">
        <v>319</v>
      </c>
      <c r="F38" s="121">
        <f>SUM(G38:J38)</f>
        <v>156.93600000000001</v>
      </c>
      <c r="G38" s="122"/>
      <c r="H38" s="122">
        <v>17.64</v>
      </c>
      <c r="I38" s="122">
        <v>60.527999999999999</v>
      </c>
      <c r="J38" s="125">
        <v>78.768000000000001</v>
      </c>
      <c r="K38" s="39"/>
    </row>
    <row r="39" spans="1:11" s="58" customFormat="1" ht="15" customHeight="1">
      <c r="A39" s="37"/>
      <c r="B39" s="26"/>
      <c r="C39" s="115" t="s">
        <v>658</v>
      </c>
      <c r="D39" s="111" t="s">
        <v>662</v>
      </c>
      <c r="E39" s="43" t="s">
        <v>316</v>
      </c>
      <c r="F39" s="121">
        <f>SUM(G39:J39)</f>
        <v>333.40600000000001</v>
      </c>
      <c r="G39" s="122"/>
      <c r="H39" s="122">
        <v>333.40600000000001</v>
      </c>
      <c r="I39" s="122"/>
      <c r="J39" s="125"/>
      <c r="K39" s="39"/>
    </row>
    <row r="40" spans="1:11" s="58" customFormat="1" ht="15" customHeight="1">
      <c r="A40" s="37"/>
      <c r="B40" s="26"/>
      <c r="C40" s="115" t="s">
        <v>658</v>
      </c>
      <c r="D40" s="111" t="s">
        <v>663</v>
      </c>
      <c r="E40" s="43" t="s">
        <v>307</v>
      </c>
      <c r="F40" s="121">
        <f>SUM(G40:J40)</f>
        <v>486.69900000000001</v>
      </c>
      <c r="G40" s="122"/>
      <c r="H40" s="122">
        <v>486.69900000000001</v>
      </c>
      <c r="I40" s="122"/>
      <c r="J40" s="125"/>
      <c r="K40" s="39"/>
    </row>
    <row r="41" spans="1:11" s="58" customFormat="1" ht="15" customHeight="1">
      <c r="A41" s="37"/>
      <c r="B41" s="26"/>
      <c r="C41" s="38"/>
      <c r="D41" s="91"/>
      <c r="E41" s="36" t="s">
        <v>161</v>
      </c>
      <c r="F41" s="42"/>
      <c r="G41" s="42"/>
      <c r="H41" s="42"/>
      <c r="I41" s="42"/>
      <c r="J41" s="105"/>
      <c r="K41" s="39"/>
    </row>
    <row r="42" spans="1:11" ht="24" customHeight="1">
      <c r="A42" s="24"/>
      <c r="B42" s="25"/>
      <c r="C42" s="20"/>
      <c r="D42" s="89" t="s">
        <v>141</v>
      </c>
      <c r="E42" s="12" t="s">
        <v>118</v>
      </c>
      <c r="F42" s="121">
        <f>SUM(G42:J42)</f>
        <v>3800.5920000000001</v>
      </c>
      <c r="G42" s="121">
        <f>SUM(G43:G45)</f>
        <v>0</v>
      </c>
      <c r="H42" s="121">
        <f>SUM(H43:H45)</f>
        <v>3800.5920000000001</v>
      </c>
      <c r="I42" s="121">
        <f>SUM(I43:I45)</f>
        <v>0</v>
      </c>
      <c r="J42" s="124">
        <f>SUM(J43:J45)</f>
        <v>0</v>
      </c>
      <c r="K42" s="21"/>
    </row>
    <row r="43" spans="1:11" s="58" customFormat="1" ht="15" hidden="1" customHeight="1">
      <c r="A43" s="37"/>
      <c r="B43" s="26"/>
      <c r="C43" s="38"/>
      <c r="D43" s="90" t="s">
        <v>156</v>
      </c>
      <c r="E43" s="40"/>
      <c r="F43" s="40"/>
      <c r="G43" s="40"/>
      <c r="H43" s="40"/>
      <c r="I43" s="40"/>
      <c r="J43" s="104"/>
      <c r="K43" s="39"/>
    </row>
    <row r="44" spans="1:11" s="58" customFormat="1" ht="15" customHeight="1">
      <c r="A44" s="37"/>
      <c r="B44" s="26"/>
      <c r="C44" s="115" t="s">
        <v>658</v>
      </c>
      <c r="D44" s="111" t="s">
        <v>664</v>
      </c>
      <c r="E44" s="43" t="s">
        <v>439</v>
      </c>
      <c r="F44" s="121">
        <f>SUM(G44:J44)</f>
        <v>3800.5920000000001</v>
      </c>
      <c r="G44" s="122"/>
      <c r="H44" s="122">
        <v>3800.5920000000001</v>
      </c>
      <c r="I44" s="122"/>
      <c r="J44" s="125"/>
      <c r="K44" s="39"/>
    </row>
    <row r="45" spans="1:11" s="58" customFormat="1" ht="15" customHeight="1">
      <c r="A45" s="37"/>
      <c r="B45" s="26"/>
      <c r="C45" s="38"/>
      <c r="D45" s="91"/>
      <c r="E45" s="36" t="s">
        <v>160</v>
      </c>
      <c r="F45" s="42"/>
      <c r="G45" s="42"/>
      <c r="H45" s="42"/>
      <c r="I45" s="42"/>
      <c r="J45" s="105"/>
      <c r="K45" s="39"/>
    </row>
    <row r="46" spans="1:11" ht="24" customHeight="1">
      <c r="A46" s="24"/>
      <c r="B46" s="25"/>
      <c r="C46" s="20"/>
      <c r="D46" s="89" t="s">
        <v>142</v>
      </c>
      <c r="E46" s="12" t="s">
        <v>119</v>
      </c>
      <c r="F46" s="121">
        <f>SUM(G46:J46)</f>
        <v>0</v>
      </c>
      <c r="G46" s="121">
        <f>SUM(G47:G48)</f>
        <v>0</v>
      </c>
      <c r="H46" s="121">
        <f>SUM(H47:H48)</f>
        <v>0</v>
      </c>
      <c r="I46" s="121">
        <f>SUM(I47:I48)</f>
        <v>0</v>
      </c>
      <c r="J46" s="124">
        <f>SUM(J47:J48)</f>
        <v>0</v>
      </c>
      <c r="K46" s="21"/>
    </row>
    <row r="47" spans="1:11" s="58" customFormat="1" ht="15" hidden="1" customHeight="1">
      <c r="A47" s="37"/>
      <c r="B47" s="26"/>
      <c r="C47" s="38"/>
      <c r="D47" s="90" t="s">
        <v>157</v>
      </c>
      <c r="E47" s="40"/>
      <c r="F47" s="40"/>
      <c r="G47" s="40"/>
      <c r="H47" s="40"/>
      <c r="I47" s="40"/>
      <c r="J47" s="104"/>
      <c r="K47" s="39"/>
    </row>
    <row r="48" spans="1:11" s="58" customFormat="1" ht="15" customHeight="1">
      <c r="A48" s="37"/>
      <c r="B48" s="26"/>
      <c r="C48" s="38"/>
      <c r="D48" s="91"/>
      <c r="E48" s="36" t="s">
        <v>159</v>
      </c>
      <c r="F48" s="42"/>
      <c r="G48" s="42"/>
      <c r="H48" s="42"/>
      <c r="I48" s="42"/>
      <c r="J48" s="105"/>
      <c r="K48" s="39"/>
    </row>
    <row r="49" spans="1:11" ht="24" customHeight="1">
      <c r="C49" s="38"/>
      <c r="D49" s="89" t="s">
        <v>143</v>
      </c>
      <c r="E49" s="60" t="s">
        <v>170</v>
      </c>
      <c r="F49" s="126">
        <f>SUM(G49:J49)</f>
        <v>0</v>
      </c>
      <c r="G49" s="126">
        <f>SUM(G50:G51)</f>
        <v>0</v>
      </c>
      <c r="H49" s="126">
        <f>SUM(H50:H51)</f>
        <v>0</v>
      </c>
      <c r="I49" s="126">
        <f>SUM(I50:I51)</f>
        <v>0</v>
      </c>
      <c r="J49" s="124">
        <f>SUM(J50:J51)</f>
        <v>0</v>
      </c>
      <c r="K49" s="39"/>
    </row>
    <row r="50" spans="1:11" s="58" customFormat="1" ht="15" hidden="1" customHeight="1">
      <c r="A50" s="37"/>
      <c r="B50" s="26"/>
      <c r="C50" s="38"/>
      <c r="D50" s="90" t="s">
        <v>181</v>
      </c>
      <c r="E50" s="40"/>
      <c r="F50" s="40"/>
      <c r="G50" s="40"/>
      <c r="H50" s="40"/>
      <c r="I50" s="40"/>
      <c r="J50" s="104"/>
      <c r="K50" s="39"/>
    </row>
    <row r="51" spans="1:11" ht="15" customHeight="1">
      <c r="C51" s="38"/>
      <c r="D51" s="93"/>
      <c r="E51" s="36" t="s">
        <v>173</v>
      </c>
      <c r="F51" s="62"/>
      <c r="G51" s="62"/>
      <c r="H51" s="62"/>
      <c r="I51" s="62"/>
      <c r="J51" s="107"/>
      <c r="K51" s="39"/>
    </row>
    <row r="52" spans="1:11" ht="24" customHeight="1">
      <c r="A52" s="24"/>
      <c r="B52" s="25"/>
      <c r="C52" s="20"/>
      <c r="D52" s="89" t="s">
        <v>186</v>
      </c>
      <c r="E52" s="12" t="s">
        <v>188</v>
      </c>
      <c r="F52" s="121">
        <f>SUM(G52:J52)</f>
        <v>0</v>
      </c>
      <c r="G52" s="121">
        <f>SUM(G53:G54)</f>
        <v>0</v>
      </c>
      <c r="H52" s="121">
        <f>SUM(H53:H54)</f>
        <v>0</v>
      </c>
      <c r="I52" s="121">
        <f>SUM(I53:I54)</f>
        <v>0</v>
      </c>
      <c r="J52" s="124">
        <f>SUM(J53:J54)</f>
        <v>0</v>
      </c>
      <c r="K52" s="21"/>
    </row>
    <row r="53" spans="1:11" s="58" customFormat="1" ht="15" hidden="1" customHeight="1">
      <c r="A53" s="37"/>
      <c r="B53" s="26"/>
      <c r="C53" s="38"/>
      <c r="D53" s="90" t="s">
        <v>187</v>
      </c>
      <c r="E53" s="40"/>
      <c r="F53" s="40"/>
      <c r="G53" s="40"/>
      <c r="H53" s="40"/>
      <c r="I53" s="40"/>
      <c r="J53" s="104"/>
      <c r="K53" s="39"/>
    </row>
    <row r="54" spans="1:11" s="58" customFormat="1" ht="15" customHeight="1">
      <c r="A54" s="37"/>
      <c r="B54" s="26"/>
      <c r="C54" s="38"/>
      <c r="D54" s="91"/>
      <c r="E54" s="36" t="s">
        <v>160</v>
      </c>
      <c r="F54" s="42"/>
      <c r="G54" s="42"/>
      <c r="H54" s="42"/>
      <c r="I54" s="42"/>
      <c r="J54" s="105"/>
      <c r="K54" s="39"/>
    </row>
    <row r="55" spans="1:11" ht="30" customHeight="1">
      <c r="A55" s="24"/>
      <c r="B55" s="25"/>
      <c r="C55" s="20"/>
      <c r="D55" s="89" t="s">
        <v>144</v>
      </c>
      <c r="E55" s="13" t="s">
        <v>121</v>
      </c>
      <c r="F55" s="121">
        <f>SUM(G55:I55)</f>
        <v>1720.7999999999997</v>
      </c>
      <c r="G55" s="126">
        <f>SUM(G30:J30)</f>
        <v>0</v>
      </c>
      <c r="H55" s="126">
        <f>SUM(G31:J31)</f>
        <v>1020.1129999999999</v>
      </c>
      <c r="I55" s="126">
        <f>SUM(G32:J32)</f>
        <v>700.6869999999999</v>
      </c>
      <c r="J55" s="108"/>
      <c r="K55" s="21"/>
    </row>
    <row r="56" spans="1:11" ht="30" customHeight="1">
      <c r="A56" s="24"/>
      <c r="B56" s="25"/>
      <c r="C56" s="20"/>
      <c r="D56" s="89" t="s">
        <v>145</v>
      </c>
      <c r="E56" s="13" t="s">
        <v>120</v>
      </c>
      <c r="F56" s="121">
        <f>SUM(G56:J56)</f>
        <v>0</v>
      </c>
      <c r="G56" s="122"/>
      <c r="H56" s="122"/>
      <c r="I56" s="122"/>
      <c r="J56" s="123"/>
      <c r="K56" s="21"/>
    </row>
    <row r="57" spans="1:11" ht="9" customHeight="1">
      <c r="A57" s="24"/>
      <c r="B57" s="25"/>
      <c r="C57" s="20"/>
      <c r="D57" s="92"/>
      <c r="E57" s="71"/>
      <c r="F57" s="72"/>
      <c r="G57" s="73"/>
      <c r="H57" s="73"/>
      <c r="I57" s="73"/>
      <c r="J57" s="106"/>
      <c r="K57" s="21"/>
    </row>
    <row r="58" spans="1:11" ht="30" customHeight="1">
      <c r="A58" s="24"/>
      <c r="B58" s="25"/>
      <c r="C58" s="20"/>
      <c r="D58" s="89" t="s">
        <v>146</v>
      </c>
      <c r="E58" s="13" t="s">
        <v>122</v>
      </c>
      <c r="F58" s="121">
        <f t="shared" ref="F58:F64" si="0">SUM(G58:J58)</f>
        <v>154.624</v>
      </c>
      <c r="G58" s="126">
        <f>SUM(G59:G60)</f>
        <v>0</v>
      </c>
      <c r="H58" s="126">
        <f>SUM(H59:H60)</f>
        <v>45.274999999999999</v>
      </c>
      <c r="I58" s="126">
        <f>SUM(I59:I60)</f>
        <v>50.451999999999998</v>
      </c>
      <c r="J58" s="124">
        <f>SUM(J59:J60)</f>
        <v>58.896999999999998</v>
      </c>
      <c r="K58" s="21"/>
    </row>
    <row r="59" spans="1:11" ht="24" customHeight="1">
      <c r="A59" s="24"/>
      <c r="B59" s="25"/>
      <c r="C59" s="20"/>
      <c r="D59" s="89" t="s">
        <v>149</v>
      </c>
      <c r="E59" s="12" t="s">
        <v>123</v>
      </c>
      <c r="F59" s="121">
        <f t="shared" si="0"/>
        <v>0</v>
      </c>
      <c r="G59" s="122"/>
      <c r="H59" s="122"/>
      <c r="I59" s="122"/>
      <c r="J59" s="123"/>
      <c r="K59" s="21"/>
    </row>
    <row r="60" spans="1:11" ht="24" customHeight="1">
      <c r="A60" s="24"/>
      <c r="B60" s="25"/>
      <c r="C60" s="20"/>
      <c r="D60" s="89" t="s">
        <v>180</v>
      </c>
      <c r="E60" s="14" t="s">
        <v>124</v>
      </c>
      <c r="F60" s="121">
        <f t="shared" si="0"/>
        <v>154.624</v>
      </c>
      <c r="G60" s="122"/>
      <c r="H60" s="122">
        <v>45.274999999999999</v>
      </c>
      <c r="I60" s="122">
        <v>50.451999999999998</v>
      </c>
      <c r="J60" s="123">
        <v>58.896999999999998</v>
      </c>
      <c r="K60" s="21"/>
    </row>
    <row r="61" spans="1:11" ht="9" customHeight="1">
      <c r="A61" s="24"/>
      <c r="B61" s="25"/>
      <c r="C61" s="20"/>
      <c r="D61" s="92"/>
      <c r="E61" s="71"/>
      <c r="F61" s="72"/>
      <c r="G61" s="73"/>
      <c r="H61" s="73"/>
      <c r="I61" s="73"/>
      <c r="J61" s="106"/>
      <c r="K61" s="21"/>
    </row>
    <row r="62" spans="1:11" ht="30" customHeight="1">
      <c r="A62" s="24"/>
      <c r="B62" s="25"/>
      <c r="C62" s="20"/>
      <c r="D62" s="89" t="s">
        <v>147</v>
      </c>
      <c r="E62" s="13" t="s">
        <v>125</v>
      </c>
      <c r="F62" s="121">
        <f t="shared" si="0"/>
        <v>0</v>
      </c>
      <c r="G62" s="122"/>
      <c r="H62" s="122"/>
      <c r="I62" s="122"/>
      <c r="J62" s="123"/>
      <c r="K62" s="21"/>
    </row>
    <row r="63" spans="1:11" ht="30" customHeight="1">
      <c r="A63" s="24"/>
      <c r="B63" s="25"/>
      <c r="C63" s="20"/>
      <c r="D63" s="89" t="s">
        <v>148</v>
      </c>
      <c r="E63" s="13" t="s">
        <v>126</v>
      </c>
      <c r="F63" s="121">
        <f t="shared" si="0"/>
        <v>0</v>
      </c>
      <c r="G63" s="122"/>
      <c r="H63" s="122"/>
      <c r="I63" s="122"/>
      <c r="J63" s="123"/>
      <c r="K63" s="21"/>
    </row>
    <row r="64" spans="1:11" ht="30" customHeight="1">
      <c r="A64" s="24"/>
      <c r="B64" s="25"/>
      <c r="C64" s="20"/>
      <c r="D64" s="94" t="s">
        <v>150</v>
      </c>
      <c r="E64" s="31" t="s">
        <v>2</v>
      </c>
      <c r="F64" s="128">
        <f t="shared" si="0"/>
        <v>-1.9895196601282805E-13</v>
      </c>
      <c r="G64" s="129">
        <f>G18-G34-G55-G56-G58+G62-G63</f>
        <v>0</v>
      </c>
      <c r="H64" s="129">
        <f>H18+H29-H34-H55-H56-H58+H62-H63</f>
        <v>-2.1316282072803006E-14</v>
      </c>
      <c r="I64" s="129">
        <f>I18+I29-I34-I55-I56-I58+I62-I63</f>
        <v>0</v>
      </c>
      <c r="J64" s="130">
        <f>J18+J29-J34-J56-J58+J62-J63</f>
        <v>-1.7763568394002505E-13</v>
      </c>
      <c r="K64" s="21"/>
    </row>
    <row r="65" spans="1:11" ht="18" customHeight="1">
      <c r="A65" s="24"/>
      <c r="B65" s="25"/>
      <c r="C65" s="20"/>
      <c r="D65" s="150" t="s">
        <v>127</v>
      </c>
      <c r="E65" s="151"/>
      <c r="F65" s="151"/>
      <c r="G65" s="151"/>
      <c r="H65" s="151"/>
      <c r="I65" s="151"/>
      <c r="J65" s="152"/>
      <c r="K65" s="21"/>
    </row>
    <row r="66" spans="1:11" ht="30" customHeight="1">
      <c r="A66" s="24"/>
      <c r="B66" s="25"/>
      <c r="C66" s="20"/>
      <c r="D66" s="88" t="s">
        <v>109</v>
      </c>
      <c r="E66" s="30" t="s">
        <v>112</v>
      </c>
      <c r="F66" s="118">
        <f>SUM(G66:J66)</f>
        <v>7.667844086021506</v>
      </c>
      <c r="G66" s="119">
        <f>SUM(G67,G68,G72,G76)</f>
        <v>0</v>
      </c>
      <c r="H66" s="119">
        <f>SUM(H67,H68,H72,H76)</f>
        <v>7.6662970430107533</v>
      </c>
      <c r="I66" s="119">
        <f>SUM(I67,I68,I72,I76)</f>
        <v>1.5470430107526881E-3</v>
      </c>
      <c r="J66" s="120">
        <f>SUM(J67,J68,J72,J76)</f>
        <v>0</v>
      </c>
      <c r="K66" s="21"/>
    </row>
    <row r="67" spans="1:11" ht="24" customHeight="1">
      <c r="A67" s="24"/>
      <c r="B67" s="25"/>
      <c r="C67" s="20"/>
      <c r="D67" s="89" t="s">
        <v>133</v>
      </c>
      <c r="E67" s="12" t="s">
        <v>128</v>
      </c>
      <c r="F67" s="121">
        <f>SUM(G67:J67)</f>
        <v>0</v>
      </c>
      <c r="G67" s="122">
        <f>G19/672</f>
        <v>0</v>
      </c>
      <c r="H67" s="122">
        <f>H19/744</f>
        <v>0</v>
      </c>
      <c r="I67" s="122">
        <f>I19/672</f>
        <v>0</v>
      </c>
      <c r="J67" s="122">
        <f>J19/672</f>
        <v>0</v>
      </c>
      <c r="K67" s="21"/>
    </row>
    <row r="68" spans="1:11" ht="24" customHeight="1">
      <c r="A68" s="24"/>
      <c r="B68" s="25"/>
      <c r="C68" s="20"/>
      <c r="D68" s="89" t="s">
        <v>134</v>
      </c>
      <c r="E68" s="12" t="s">
        <v>114</v>
      </c>
      <c r="F68" s="121">
        <f>SUM(G68:J68)</f>
        <v>7.6662970430107533</v>
      </c>
      <c r="G68" s="121">
        <f>SUM(G69:G71)</f>
        <v>0</v>
      </c>
      <c r="H68" s="121">
        <f>SUM(H69:H71)</f>
        <v>7.6662970430107533</v>
      </c>
      <c r="I68" s="121">
        <f>SUM(I69:I71)</f>
        <v>0</v>
      </c>
      <c r="J68" s="124">
        <f>SUM(J69:J71)</f>
        <v>0</v>
      </c>
      <c r="K68" s="21"/>
    </row>
    <row r="69" spans="1:11" s="58" customFormat="1" ht="15" hidden="1" customHeight="1">
      <c r="A69" s="37"/>
      <c r="B69" s="26"/>
      <c r="C69" s="38"/>
      <c r="D69" s="90" t="s">
        <v>153</v>
      </c>
      <c r="E69" s="40"/>
      <c r="F69" s="40"/>
      <c r="G69" s="40"/>
      <c r="H69" s="40"/>
      <c r="I69" s="40"/>
      <c r="J69" s="104"/>
      <c r="K69" s="39"/>
    </row>
    <row r="70" spans="1:11" s="58" customFormat="1" ht="15" customHeight="1">
      <c r="A70" s="37"/>
      <c r="B70" s="26"/>
      <c r="C70" s="116" t="s">
        <v>658</v>
      </c>
      <c r="D70" s="111" t="s">
        <v>665</v>
      </c>
      <c r="E70" s="117" t="str">
        <f>IF('[3]46 - передача'!$E$22="", "", '[3]46 - передача'!$E$22)</f>
        <v>ОАО "Кубаньэнерго"</v>
      </c>
      <c r="F70" s="121">
        <f>SUM(G70:J70)</f>
        <v>7.6662970430107533</v>
      </c>
      <c r="G70" s="122">
        <f>G22/720</f>
        <v>0</v>
      </c>
      <c r="H70" s="122">
        <f>H22/744</f>
        <v>7.6662970430107533</v>
      </c>
      <c r="I70" s="122">
        <f>I22/744</f>
        <v>0</v>
      </c>
      <c r="J70" s="122">
        <f>J22/744</f>
        <v>0</v>
      </c>
      <c r="K70" s="39"/>
    </row>
    <row r="71" spans="1:11" s="58" customFormat="1" ht="15" customHeight="1">
      <c r="A71" s="37"/>
      <c r="B71" s="26"/>
      <c r="C71" s="38"/>
      <c r="D71" s="91"/>
      <c r="E71" s="135" t="s">
        <v>160</v>
      </c>
      <c r="F71" s="42"/>
      <c r="G71" s="42"/>
      <c r="H71" s="42"/>
      <c r="I71" s="42"/>
      <c r="J71" s="105"/>
      <c r="K71" s="39"/>
    </row>
    <row r="72" spans="1:11" ht="24" customHeight="1">
      <c r="A72" s="24"/>
      <c r="B72" s="25"/>
      <c r="C72" s="20"/>
      <c r="D72" s="89" t="s">
        <v>135</v>
      </c>
      <c r="E72" s="12" t="s">
        <v>115</v>
      </c>
      <c r="F72" s="121">
        <f>SUM(G72:J72)</f>
        <v>1.5470430107526881E-3</v>
      </c>
      <c r="G72" s="121">
        <f>SUM(G73:G75)</f>
        <v>0</v>
      </c>
      <c r="H72" s="121">
        <f>SUM(H73:H75)</f>
        <v>0</v>
      </c>
      <c r="I72" s="121">
        <f>SUM(I73:I75)</f>
        <v>1.5470430107526881E-3</v>
      </c>
      <c r="J72" s="124">
        <f>SUM(J73:J75)</f>
        <v>0</v>
      </c>
      <c r="K72" s="21"/>
    </row>
    <row r="73" spans="1:11" s="58" customFormat="1" ht="15" hidden="1" customHeight="1">
      <c r="A73" s="37"/>
      <c r="B73" s="26"/>
      <c r="C73" s="38"/>
      <c r="D73" s="90" t="s">
        <v>154</v>
      </c>
      <c r="E73" s="40"/>
      <c r="F73" s="40"/>
      <c r="G73" s="40"/>
      <c r="H73" s="40"/>
      <c r="I73" s="40"/>
      <c r="J73" s="104"/>
      <c r="K73" s="39"/>
    </row>
    <row r="74" spans="1:11" s="58" customFormat="1" ht="15" customHeight="1">
      <c r="A74" s="37"/>
      <c r="B74" s="26"/>
      <c r="C74" s="116" t="s">
        <v>658</v>
      </c>
      <c r="D74" s="111" t="s">
        <v>659</v>
      </c>
      <c r="E74" s="117" t="str">
        <f>IF('[3]46 - передача'!$E$26="", "", '[3]46 - передача'!$E$26)</f>
        <v>Филиал КВЭП ЗАО "РАМО-М"</v>
      </c>
      <c r="F74" s="121">
        <f>SUM(G74:J74)</f>
        <v>1.5470430107526881E-3</v>
      </c>
      <c r="G74" s="122">
        <f>G26/720</f>
        <v>0</v>
      </c>
      <c r="H74" s="122">
        <f>H26/744</f>
        <v>0</v>
      </c>
      <c r="I74" s="122">
        <f>I26/744</f>
        <v>1.5470430107526881E-3</v>
      </c>
      <c r="J74" s="122">
        <f>J26/744</f>
        <v>0</v>
      </c>
      <c r="K74" s="39"/>
    </row>
    <row r="75" spans="1:11" s="58" customFormat="1" ht="15" customHeight="1">
      <c r="A75" s="37"/>
      <c r="B75" s="26"/>
      <c r="C75" s="38"/>
      <c r="D75" s="91"/>
      <c r="E75" s="135" t="s">
        <v>159</v>
      </c>
      <c r="F75" s="42"/>
      <c r="G75" s="42"/>
      <c r="H75" s="42"/>
      <c r="I75" s="42"/>
      <c r="J75" s="105"/>
      <c r="K75" s="39"/>
    </row>
    <row r="76" spans="1:11" ht="24" customHeight="1">
      <c r="A76" s="24"/>
      <c r="B76" s="25"/>
      <c r="C76" s="20"/>
      <c r="D76" s="89" t="s">
        <v>189</v>
      </c>
      <c r="E76" s="12" t="s">
        <v>190</v>
      </c>
      <c r="F76" s="121">
        <f>SUM(G76:J76)</f>
        <v>0</v>
      </c>
      <c r="G76" s="122">
        <f>G28/720</f>
        <v>0</v>
      </c>
      <c r="H76" s="122">
        <f>H28/720</f>
        <v>0</v>
      </c>
      <c r="I76" s="122">
        <f>I28/720</f>
        <v>0</v>
      </c>
      <c r="J76" s="122">
        <f>J28/720</f>
        <v>0</v>
      </c>
      <c r="K76" s="21"/>
    </row>
    <row r="77" spans="1:11" ht="30" customHeight="1">
      <c r="A77" s="24"/>
      <c r="B77" s="25"/>
      <c r="C77" s="20"/>
      <c r="D77" s="89" t="s">
        <v>108</v>
      </c>
      <c r="E77" s="13" t="s">
        <v>116</v>
      </c>
      <c r="F77" s="121">
        <f>SUM(H77:J77)</f>
        <v>2.3129032258064512</v>
      </c>
      <c r="G77" s="35"/>
      <c r="H77" s="126">
        <f>H78</f>
        <v>0</v>
      </c>
      <c r="I77" s="126">
        <f>I78+I79</f>
        <v>1.371119623655914</v>
      </c>
      <c r="J77" s="124">
        <f>J78+J79+J80</f>
        <v>0.94178360215053747</v>
      </c>
      <c r="K77" s="21"/>
    </row>
    <row r="78" spans="1:11" ht="24" customHeight="1">
      <c r="A78" s="24"/>
      <c r="B78" s="25"/>
      <c r="C78" s="20"/>
      <c r="D78" s="89" t="s">
        <v>136</v>
      </c>
      <c r="E78" s="12" t="s">
        <v>0</v>
      </c>
      <c r="F78" s="121">
        <f>SUM(H78:J78)</f>
        <v>0</v>
      </c>
      <c r="G78" s="35"/>
      <c r="H78" s="122">
        <f>H30/720</f>
        <v>0</v>
      </c>
      <c r="I78" s="122">
        <f>I30/720</f>
        <v>0</v>
      </c>
      <c r="J78" s="122">
        <f>J30/720</f>
        <v>0</v>
      </c>
      <c r="K78" s="21"/>
    </row>
    <row r="79" spans="1:11" ht="24" customHeight="1">
      <c r="A79" s="24"/>
      <c r="B79" s="25"/>
      <c r="C79" s="20"/>
      <c r="D79" s="89" t="s">
        <v>137</v>
      </c>
      <c r="E79" s="12" t="s">
        <v>131</v>
      </c>
      <c r="F79" s="121">
        <f>SUM(I79:J79)</f>
        <v>1.371119623655914</v>
      </c>
      <c r="G79" s="35"/>
      <c r="H79" s="35"/>
      <c r="I79" s="122">
        <f>I31/744</f>
        <v>1.371119623655914</v>
      </c>
      <c r="J79" s="122">
        <f>J31/672</f>
        <v>0</v>
      </c>
      <c r="K79" s="21"/>
    </row>
    <row r="80" spans="1:11" ht="24" customHeight="1">
      <c r="A80" s="24"/>
      <c r="B80" s="25"/>
      <c r="C80" s="20"/>
      <c r="D80" s="89" t="s">
        <v>138</v>
      </c>
      <c r="E80" s="12" t="s">
        <v>132</v>
      </c>
      <c r="F80" s="121">
        <f>SUM(J80)</f>
        <v>0.94178360215053747</v>
      </c>
      <c r="G80" s="35"/>
      <c r="H80" s="35"/>
      <c r="I80" s="35"/>
      <c r="J80" s="122">
        <f>J32/744</f>
        <v>0.94178360215053747</v>
      </c>
      <c r="K80" s="21"/>
    </row>
    <row r="81" spans="1:11" ht="9" customHeight="1">
      <c r="A81" s="24"/>
      <c r="B81" s="25"/>
      <c r="C81" s="20"/>
      <c r="D81" s="92"/>
      <c r="E81" s="71"/>
      <c r="F81" s="72"/>
      <c r="G81" s="73"/>
      <c r="H81" s="73"/>
      <c r="I81" s="73"/>
      <c r="J81" s="106"/>
      <c r="K81" s="21"/>
    </row>
    <row r="82" spans="1:11" ht="30" customHeight="1">
      <c r="A82" s="24"/>
      <c r="B82" s="25"/>
      <c r="C82" s="20"/>
      <c r="D82" s="89" t="s">
        <v>139</v>
      </c>
      <c r="E82" s="13" t="s">
        <v>117</v>
      </c>
      <c r="F82" s="121">
        <f>SUM(G82:J82)</f>
        <v>7.4600161290322582</v>
      </c>
      <c r="G82" s="126">
        <f>SUM(G83,G90,G94,G97,G100)</f>
        <v>0</v>
      </c>
      <c r="H82" s="126">
        <f>SUM(H83,H90,H94,H97,H100)</f>
        <v>6.234323924731183</v>
      </c>
      <c r="I82" s="126">
        <f>SUM(I83,I90,I94,I97,I100)</f>
        <v>0.36307123655913981</v>
      </c>
      <c r="J82" s="124">
        <f>SUM(J83,J90,J94,J97,J100)</f>
        <v>0.86262096774193553</v>
      </c>
      <c r="K82" s="21"/>
    </row>
    <row r="83" spans="1:11" ht="24" customHeight="1">
      <c r="A83" s="24"/>
      <c r="B83" s="25"/>
      <c r="C83" s="20"/>
      <c r="D83" s="89" t="s">
        <v>140</v>
      </c>
      <c r="E83" s="12" t="s">
        <v>179</v>
      </c>
      <c r="F83" s="121">
        <f>SUM(G83:J83)</f>
        <v>2.3516935483870967</v>
      </c>
      <c r="G83" s="121">
        <f>SUM(G84:G89)</f>
        <v>0</v>
      </c>
      <c r="H83" s="121">
        <f>SUM(H84:H89)</f>
        <v>1.1260013440860215</v>
      </c>
      <c r="I83" s="121">
        <f>SUM(I84:I89)</f>
        <v>0.36307123655913981</v>
      </c>
      <c r="J83" s="124">
        <f>SUM(J84:J89)</f>
        <v>0.86262096774193553</v>
      </c>
      <c r="K83" s="21"/>
    </row>
    <row r="84" spans="1:11" s="58" customFormat="1" ht="15" hidden="1" customHeight="1">
      <c r="A84" s="37"/>
      <c r="B84" s="26"/>
      <c r="C84" s="38"/>
      <c r="D84" s="90" t="s">
        <v>155</v>
      </c>
      <c r="E84" s="40"/>
      <c r="F84" s="40"/>
      <c r="G84" s="40"/>
      <c r="H84" s="40"/>
      <c r="I84" s="40"/>
      <c r="J84" s="104"/>
      <c r="K84" s="39"/>
    </row>
    <row r="85" spans="1:11" s="58" customFormat="1" ht="15" customHeight="1">
      <c r="A85" s="37"/>
      <c r="B85" s="26"/>
      <c r="C85" s="116" t="s">
        <v>658</v>
      </c>
      <c r="D85" s="111" t="s">
        <v>660</v>
      </c>
      <c r="E85" s="117" t="str">
        <f>IF('[3]46 - передача'!$E$37="", "", '[3]46 - передача'!$E$37)</f>
        <v>ОАО "Кубаньэнергосбыт"</v>
      </c>
      <c r="F85" s="121">
        <f>SUM(G85:J85)</f>
        <v>1.0384663978494624</v>
      </c>
      <c r="G85" s="122">
        <f t="shared" ref="G85:J88" si="1">G37/744</f>
        <v>0</v>
      </c>
      <c r="H85" s="122">
        <f t="shared" si="1"/>
        <v>0</v>
      </c>
      <c r="I85" s="122">
        <f t="shared" si="1"/>
        <v>0.2817163978494624</v>
      </c>
      <c r="J85" s="122">
        <f t="shared" si="1"/>
        <v>0.75675000000000003</v>
      </c>
      <c r="K85" s="39"/>
    </row>
    <row r="86" spans="1:11" s="58" customFormat="1" ht="15" customHeight="1">
      <c r="A86" s="37"/>
      <c r="B86" s="26"/>
      <c r="C86" s="116" t="s">
        <v>658</v>
      </c>
      <c r="D86" s="111" t="s">
        <v>661</v>
      </c>
      <c r="E86" s="117" t="str">
        <f>IF('[3]46 - передача'!$E$38="", "", '[3]46 - передача'!$E$38)</f>
        <v>ОАО "НЭСК"</v>
      </c>
      <c r="F86" s="121">
        <f>SUM(G86:J86)</f>
        <v>0.21093548387096772</v>
      </c>
      <c r="G86" s="122">
        <f t="shared" si="1"/>
        <v>0</v>
      </c>
      <c r="H86" s="122">
        <f t="shared" si="1"/>
        <v>2.3709677419354841E-2</v>
      </c>
      <c r="I86" s="122">
        <f t="shared" si="1"/>
        <v>8.1354838709677413E-2</v>
      </c>
      <c r="J86" s="122">
        <f t="shared" si="1"/>
        <v>0.10587096774193548</v>
      </c>
      <c r="K86" s="39"/>
    </row>
    <row r="87" spans="1:11" s="58" customFormat="1" ht="15" customHeight="1">
      <c r="A87" s="37"/>
      <c r="B87" s="26"/>
      <c r="C87" s="116" t="s">
        <v>658</v>
      </c>
      <c r="D87" s="111" t="s">
        <v>662</v>
      </c>
      <c r="E87" s="117" t="str">
        <f>IF('[3]46 - передача'!$E$39="", "", '[3]46 - передача'!$E$39)</f>
        <v>ОАО "Мосэнергосбыт"</v>
      </c>
      <c r="F87" s="121">
        <f>SUM(G87:J87)</f>
        <v>0.44812634408602153</v>
      </c>
      <c r="G87" s="122">
        <f t="shared" si="1"/>
        <v>0</v>
      </c>
      <c r="H87" s="122">
        <f t="shared" si="1"/>
        <v>0.44812634408602153</v>
      </c>
      <c r="I87" s="122">
        <f t="shared" si="1"/>
        <v>0</v>
      </c>
      <c r="J87" s="122">
        <f t="shared" si="1"/>
        <v>0</v>
      </c>
      <c r="K87" s="39"/>
    </row>
    <row r="88" spans="1:11" s="58" customFormat="1" ht="15" customHeight="1">
      <c r="A88" s="37"/>
      <c r="B88" s="26"/>
      <c r="C88" s="116" t="s">
        <v>658</v>
      </c>
      <c r="D88" s="111" t="s">
        <v>663</v>
      </c>
      <c r="E88" s="117" t="str">
        <f>IF('[3]46 - передача'!$E$40="", "", '[3]46 - передача'!$E$40)</f>
        <v>ЗАО "МАРЭМ+"</v>
      </c>
      <c r="F88" s="121">
        <f>SUM(G88:J88)</f>
        <v>0.65416532258064519</v>
      </c>
      <c r="G88" s="122">
        <f t="shared" si="1"/>
        <v>0</v>
      </c>
      <c r="H88" s="122">
        <f t="shared" si="1"/>
        <v>0.65416532258064519</v>
      </c>
      <c r="I88" s="122">
        <f t="shared" si="1"/>
        <v>0</v>
      </c>
      <c r="J88" s="122">
        <f t="shared" si="1"/>
        <v>0</v>
      </c>
      <c r="K88" s="39"/>
    </row>
    <row r="89" spans="1:11" s="58" customFormat="1" ht="15" customHeight="1">
      <c r="A89" s="37"/>
      <c r="B89" s="26"/>
      <c r="C89" s="38"/>
      <c r="D89" s="91"/>
      <c r="E89" s="135" t="s">
        <v>161</v>
      </c>
      <c r="F89" s="42"/>
      <c r="G89" s="42"/>
      <c r="H89" s="42"/>
      <c r="I89" s="42"/>
      <c r="J89" s="105"/>
      <c r="K89" s="39"/>
    </row>
    <row r="90" spans="1:11" ht="24" customHeight="1">
      <c r="A90" s="24"/>
      <c r="B90" s="25"/>
      <c r="C90" s="20"/>
      <c r="D90" s="89" t="s">
        <v>141</v>
      </c>
      <c r="E90" s="12" t="s">
        <v>118</v>
      </c>
      <c r="F90" s="121">
        <f>SUM(G90:J90)</f>
        <v>5.1083225806451615</v>
      </c>
      <c r="G90" s="121">
        <f>SUM(G91:G93)</f>
        <v>0</v>
      </c>
      <c r="H90" s="121">
        <f>SUM(H91:H93)</f>
        <v>5.1083225806451615</v>
      </c>
      <c r="I90" s="121">
        <f>SUM(I91:I93)</f>
        <v>0</v>
      </c>
      <c r="J90" s="124">
        <f>SUM(J91:J93)</f>
        <v>0</v>
      </c>
      <c r="K90" s="21"/>
    </row>
    <row r="91" spans="1:11" s="58" customFormat="1" ht="15" hidden="1" customHeight="1">
      <c r="A91" s="37"/>
      <c r="B91" s="26"/>
      <c r="C91" s="38"/>
      <c r="D91" s="90" t="s">
        <v>156</v>
      </c>
      <c r="E91" s="40"/>
      <c r="F91" s="40"/>
      <c r="G91" s="40"/>
      <c r="H91" s="40"/>
      <c r="I91" s="40"/>
      <c r="J91" s="104"/>
      <c r="K91" s="39"/>
    </row>
    <row r="92" spans="1:11" s="58" customFormat="1" ht="15" customHeight="1">
      <c r="A92" s="37"/>
      <c r="B92" s="26"/>
      <c r="C92" s="116" t="s">
        <v>658</v>
      </c>
      <c r="D92" s="111" t="s">
        <v>664</v>
      </c>
      <c r="E92" s="117" t="str">
        <f>IF('[3]46 - передача'!$E$44="", "", '[3]46 - передача'!$E$44)</f>
        <v>ОАО "НЭСК-электросети"</v>
      </c>
      <c r="F92" s="121">
        <f>SUM(G92:J92)</f>
        <v>5.1083225806451615</v>
      </c>
      <c r="G92" s="122">
        <f>G44/744</f>
        <v>0</v>
      </c>
      <c r="H92" s="122">
        <f>H44/744</f>
        <v>5.1083225806451615</v>
      </c>
      <c r="I92" s="122">
        <f>I44/744</f>
        <v>0</v>
      </c>
      <c r="J92" s="122">
        <f>J44/744</f>
        <v>0</v>
      </c>
      <c r="K92" s="39"/>
    </row>
    <row r="93" spans="1:11" s="58" customFormat="1" ht="15" customHeight="1">
      <c r="A93" s="37"/>
      <c r="B93" s="26"/>
      <c r="C93" s="38"/>
      <c r="D93" s="91"/>
      <c r="E93" s="135" t="s">
        <v>160</v>
      </c>
      <c r="F93" s="42"/>
      <c r="G93" s="42"/>
      <c r="H93" s="42"/>
      <c r="I93" s="42"/>
      <c r="J93" s="105"/>
      <c r="K93" s="39"/>
    </row>
    <row r="94" spans="1:11" ht="24" customHeight="1">
      <c r="A94" s="24"/>
      <c r="B94" s="25"/>
      <c r="C94" s="20"/>
      <c r="D94" s="89" t="s">
        <v>142</v>
      </c>
      <c r="E94" s="12" t="s">
        <v>119</v>
      </c>
      <c r="F94" s="121">
        <f>SUM(G94:J94)</f>
        <v>0</v>
      </c>
      <c r="G94" s="121">
        <f>SUM(G95:G96)</f>
        <v>0</v>
      </c>
      <c r="H94" s="121">
        <f>SUM(H95:H96)</f>
        <v>0</v>
      </c>
      <c r="I94" s="121">
        <f>SUM(I95:I96)</f>
        <v>0</v>
      </c>
      <c r="J94" s="124">
        <f>SUM(J95:J96)</f>
        <v>0</v>
      </c>
      <c r="K94" s="21"/>
    </row>
    <row r="95" spans="1:11" s="58" customFormat="1" ht="15" hidden="1" customHeight="1">
      <c r="A95" s="37"/>
      <c r="B95" s="26"/>
      <c r="C95" s="38"/>
      <c r="D95" s="90" t="s">
        <v>157</v>
      </c>
      <c r="E95" s="40"/>
      <c r="F95" s="40"/>
      <c r="G95" s="40"/>
      <c r="H95" s="40"/>
      <c r="I95" s="40"/>
      <c r="J95" s="104"/>
      <c r="K95" s="39"/>
    </row>
    <row r="96" spans="1:11" s="58" customFormat="1" ht="15" customHeight="1">
      <c r="A96" s="37"/>
      <c r="B96" s="26"/>
      <c r="C96" s="38"/>
      <c r="D96" s="91"/>
      <c r="E96" s="135" t="s">
        <v>159</v>
      </c>
      <c r="F96" s="42"/>
      <c r="G96" s="42"/>
      <c r="H96" s="42"/>
      <c r="I96" s="42"/>
      <c r="J96" s="105"/>
      <c r="K96" s="39"/>
    </row>
    <row r="97" spans="1:11" ht="24" customHeight="1">
      <c r="C97" s="38"/>
      <c r="D97" s="89" t="s">
        <v>143</v>
      </c>
      <c r="E97" s="60" t="s">
        <v>170</v>
      </c>
      <c r="F97" s="126">
        <f>SUM(G97:J97)</f>
        <v>0</v>
      </c>
      <c r="G97" s="126">
        <f>SUM(G98:G99)</f>
        <v>0</v>
      </c>
      <c r="H97" s="126">
        <f>SUM(H98:H99)</f>
        <v>0</v>
      </c>
      <c r="I97" s="126">
        <f>SUM(I98:I99)</f>
        <v>0</v>
      </c>
      <c r="J97" s="124">
        <f>SUM(J98:J99)</f>
        <v>0</v>
      </c>
      <c r="K97" s="39"/>
    </row>
    <row r="98" spans="1:11" s="58" customFormat="1" ht="15" hidden="1" customHeight="1">
      <c r="A98" s="37"/>
      <c r="B98" s="26"/>
      <c r="C98" s="38"/>
      <c r="D98" s="90" t="s">
        <v>181</v>
      </c>
      <c r="E98" s="40"/>
      <c r="F98" s="40"/>
      <c r="G98" s="40"/>
      <c r="H98" s="40"/>
      <c r="I98" s="40"/>
      <c r="J98" s="104"/>
      <c r="K98" s="39"/>
    </row>
    <row r="99" spans="1:11" ht="15" customHeight="1">
      <c r="C99" s="38"/>
      <c r="D99" s="93"/>
      <c r="E99" s="135" t="s">
        <v>173</v>
      </c>
      <c r="F99" s="62"/>
      <c r="G99" s="62"/>
      <c r="H99" s="62"/>
      <c r="I99" s="62"/>
      <c r="J99" s="107"/>
      <c r="K99" s="39"/>
    </row>
    <row r="100" spans="1:11" ht="24" customHeight="1">
      <c r="A100" s="24"/>
      <c r="B100" s="25"/>
      <c r="C100" s="20"/>
      <c r="D100" s="89" t="s">
        <v>186</v>
      </c>
      <c r="E100" s="12" t="s">
        <v>188</v>
      </c>
      <c r="F100" s="121">
        <f>SUM(G100:J100)</f>
        <v>0</v>
      </c>
      <c r="G100" s="121">
        <f>SUM(G101:G102)</f>
        <v>0</v>
      </c>
      <c r="H100" s="121">
        <f>SUM(H101:H102)</f>
        <v>0</v>
      </c>
      <c r="I100" s="121">
        <f>SUM(I101:I102)</f>
        <v>0</v>
      </c>
      <c r="J100" s="124">
        <f>SUM(J101:J102)</f>
        <v>0</v>
      </c>
      <c r="K100" s="21"/>
    </row>
    <row r="101" spans="1:11" s="58" customFormat="1" ht="15" hidden="1" customHeight="1">
      <c r="A101" s="37"/>
      <c r="B101" s="26"/>
      <c r="C101" s="38"/>
      <c r="D101" s="90" t="s">
        <v>187</v>
      </c>
      <c r="E101" s="40"/>
      <c r="F101" s="40"/>
      <c r="G101" s="40"/>
      <c r="H101" s="40"/>
      <c r="I101" s="40"/>
      <c r="J101" s="104"/>
      <c r="K101" s="39"/>
    </row>
    <row r="102" spans="1:11" s="58" customFormat="1" ht="15" customHeight="1">
      <c r="A102" s="37"/>
      <c r="B102" s="26"/>
      <c r="C102" s="38"/>
      <c r="D102" s="91"/>
      <c r="E102" s="135" t="s">
        <v>160</v>
      </c>
      <c r="F102" s="42"/>
      <c r="G102" s="42"/>
      <c r="H102" s="42"/>
      <c r="I102" s="42"/>
      <c r="J102" s="105"/>
      <c r="K102" s="39"/>
    </row>
    <row r="103" spans="1:11" ht="30" customHeight="1">
      <c r="A103" s="24"/>
      <c r="B103" s="25"/>
      <c r="C103" s="20"/>
      <c r="D103" s="89" t="s">
        <v>144</v>
      </c>
      <c r="E103" s="13" t="s">
        <v>121</v>
      </c>
      <c r="F103" s="121">
        <f>SUM(G103:I103)</f>
        <v>2.3129032258064512</v>
      </c>
      <c r="G103" s="126">
        <f>SUM(G78:J78)</f>
        <v>0</v>
      </c>
      <c r="H103" s="126">
        <f>SUM(G79:J79)</f>
        <v>1.371119623655914</v>
      </c>
      <c r="I103" s="126">
        <f>SUM(G80:J80)</f>
        <v>0.94178360215053747</v>
      </c>
      <c r="J103" s="108"/>
      <c r="K103" s="21"/>
    </row>
    <row r="104" spans="1:11" ht="30" customHeight="1">
      <c r="A104" s="24"/>
      <c r="B104" s="25"/>
      <c r="C104" s="20"/>
      <c r="D104" s="89" t="s">
        <v>145</v>
      </c>
      <c r="E104" s="13" t="s">
        <v>120</v>
      </c>
      <c r="F104" s="121">
        <f t="shared" ref="F104:F112" si="2">SUM(G104:J104)</f>
        <v>0</v>
      </c>
      <c r="G104" s="122">
        <f>G56/720</f>
        <v>0</v>
      </c>
      <c r="H104" s="122">
        <f>H56/744</f>
        <v>0</v>
      </c>
      <c r="I104" s="122">
        <f>I56/720</f>
        <v>0</v>
      </c>
      <c r="J104" s="122">
        <f>J56/720</f>
        <v>0</v>
      </c>
      <c r="K104" s="21"/>
    </row>
    <row r="105" spans="1:11" ht="9" customHeight="1">
      <c r="A105" s="24"/>
      <c r="B105" s="25"/>
      <c r="C105" s="20"/>
      <c r="D105" s="92"/>
      <c r="E105" s="71"/>
      <c r="F105" s="72"/>
      <c r="G105" s="73"/>
      <c r="H105" s="73"/>
      <c r="I105" s="73"/>
      <c r="J105" s="106"/>
      <c r="K105" s="21"/>
    </row>
    <row r="106" spans="1:11" ht="30" customHeight="1">
      <c r="A106" s="24"/>
      <c r="B106" s="25"/>
      <c r="C106" s="20"/>
      <c r="D106" s="89" t="s">
        <v>146</v>
      </c>
      <c r="E106" s="13" t="s">
        <v>122</v>
      </c>
      <c r="F106" s="121">
        <f>SUM(G106:J106)</f>
        <v>0.20782795698924733</v>
      </c>
      <c r="G106" s="126">
        <f>SUM(G107:G108)</f>
        <v>0</v>
      </c>
      <c r="H106" s="126">
        <f>SUM(H107:H108)</f>
        <v>6.0853494623655913E-2</v>
      </c>
      <c r="I106" s="126">
        <f>SUM(I107:I108)</f>
        <v>6.7811827956989243E-2</v>
      </c>
      <c r="J106" s="124">
        <f>SUM(J107:J108)</f>
        <v>7.9162634408602148E-2</v>
      </c>
      <c r="K106" s="21"/>
    </row>
    <row r="107" spans="1:11" ht="24" customHeight="1">
      <c r="A107" s="24"/>
      <c r="B107" s="25"/>
      <c r="C107" s="20"/>
      <c r="D107" s="89" t="s">
        <v>149</v>
      </c>
      <c r="E107" s="12" t="s">
        <v>123</v>
      </c>
      <c r="F107" s="121">
        <f t="shared" si="2"/>
        <v>0</v>
      </c>
      <c r="G107" s="122">
        <f>G59/720</f>
        <v>0</v>
      </c>
      <c r="H107" s="122">
        <f t="shared" ref="H107:J108" si="3">H59/744</f>
        <v>0</v>
      </c>
      <c r="I107" s="122">
        <f t="shared" si="3"/>
        <v>0</v>
      </c>
      <c r="J107" s="122">
        <f t="shared" si="3"/>
        <v>0</v>
      </c>
      <c r="K107" s="21"/>
    </row>
    <row r="108" spans="1:11" ht="24" customHeight="1">
      <c r="A108" s="24"/>
      <c r="B108" s="25"/>
      <c r="C108" s="20"/>
      <c r="D108" s="89" t="s">
        <v>180</v>
      </c>
      <c r="E108" s="14" t="s">
        <v>124</v>
      </c>
      <c r="F108" s="121">
        <f t="shared" si="2"/>
        <v>0.20782795698924733</v>
      </c>
      <c r="G108" s="122">
        <f>G60/720</f>
        <v>0</v>
      </c>
      <c r="H108" s="122">
        <f t="shared" si="3"/>
        <v>6.0853494623655913E-2</v>
      </c>
      <c r="I108" s="122">
        <f t="shared" si="3"/>
        <v>6.7811827956989243E-2</v>
      </c>
      <c r="J108" s="122">
        <f t="shared" si="3"/>
        <v>7.9162634408602148E-2</v>
      </c>
      <c r="K108" s="21"/>
    </row>
    <row r="109" spans="1:11" ht="9" customHeight="1">
      <c r="A109" s="24"/>
      <c r="B109" s="25"/>
      <c r="C109" s="20"/>
      <c r="D109" s="92"/>
      <c r="E109" s="71"/>
      <c r="F109" s="72"/>
      <c r="G109" s="73"/>
      <c r="H109" s="73"/>
      <c r="I109" s="73"/>
      <c r="J109" s="106"/>
      <c r="K109" s="21"/>
    </row>
    <row r="110" spans="1:11" ht="30" customHeight="1">
      <c r="A110" s="24"/>
      <c r="B110" s="25"/>
      <c r="C110" s="20"/>
      <c r="D110" s="89" t="s">
        <v>147</v>
      </c>
      <c r="E110" s="13" t="s">
        <v>125</v>
      </c>
      <c r="F110" s="121">
        <f t="shared" si="2"/>
        <v>0</v>
      </c>
      <c r="G110" s="122">
        <f t="shared" ref="G110:J111" si="4">G62/720</f>
        <v>0</v>
      </c>
      <c r="H110" s="122">
        <f t="shared" si="4"/>
        <v>0</v>
      </c>
      <c r="I110" s="122">
        <f t="shared" si="4"/>
        <v>0</v>
      </c>
      <c r="J110" s="122">
        <f t="shared" si="4"/>
        <v>0</v>
      </c>
      <c r="K110" s="21"/>
    </row>
    <row r="111" spans="1:11" ht="30" customHeight="1">
      <c r="A111" s="24"/>
      <c r="B111" s="25"/>
      <c r="C111" s="20"/>
      <c r="D111" s="89" t="s">
        <v>148</v>
      </c>
      <c r="E111" s="13" t="s">
        <v>126</v>
      </c>
      <c r="F111" s="121">
        <f t="shared" si="2"/>
        <v>0</v>
      </c>
      <c r="G111" s="122">
        <f t="shared" si="4"/>
        <v>0</v>
      </c>
      <c r="H111" s="122">
        <f t="shared" si="4"/>
        <v>0</v>
      </c>
      <c r="I111" s="122">
        <f t="shared" si="4"/>
        <v>0</v>
      </c>
      <c r="J111" s="122">
        <f t="shared" si="4"/>
        <v>0</v>
      </c>
      <c r="K111" s="21"/>
    </row>
    <row r="112" spans="1:11" ht="30" customHeight="1">
      <c r="A112" s="24"/>
      <c r="B112" s="25"/>
      <c r="C112" s="20"/>
      <c r="D112" s="94" t="s">
        <v>150</v>
      </c>
      <c r="E112" s="31" t="s">
        <v>2</v>
      </c>
      <c r="F112" s="128">
        <f t="shared" si="2"/>
        <v>4.163336342344337E-16</v>
      </c>
      <c r="G112" s="129">
        <f>G66-G82-G103-G104-G106+G110-G111</f>
        <v>0</v>
      </c>
      <c r="H112" s="129">
        <f>H66+H77-H82-H103-H104-H106+H110-H111</f>
        <v>3.8857805861880479E-16</v>
      </c>
      <c r="I112" s="129">
        <f>I66+I77-I82-I103-I104-I106+I110-I111</f>
        <v>2.3592239273284576E-16</v>
      </c>
      <c r="J112" s="130">
        <f>J66+J77-J82-J104-J106+J110-J111</f>
        <v>-2.0816681711721685E-16</v>
      </c>
      <c r="K112" s="21"/>
    </row>
    <row r="113" spans="1:11" ht="18" customHeight="1">
      <c r="A113" s="24"/>
      <c r="B113" s="25"/>
      <c r="C113" s="20"/>
      <c r="D113" s="153" t="s">
        <v>152</v>
      </c>
      <c r="E113" s="154"/>
      <c r="F113" s="154"/>
      <c r="G113" s="154"/>
      <c r="H113" s="154"/>
      <c r="I113" s="154"/>
      <c r="J113" s="155"/>
      <c r="K113" s="21"/>
    </row>
    <row r="114" spans="1:11" ht="30" customHeight="1">
      <c r="A114" s="24"/>
      <c r="B114" s="25"/>
      <c r="C114" s="20"/>
      <c r="D114" s="88" t="s">
        <v>109</v>
      </c>
      <c r="E114" s="32" t="s">
        <v>129</v>
      </c>
      <c r="F114" s="119">
        <f>SUM(G114:J114)</f>
        <v>10.55</v>
      </c>
      <c r="G114" s="131"/>
      <c r="H114" s="131">
        <v>10.55</v>
      </c>
      <c r="I114" s="131"/>
      <c r="J114" s="131"/>
      <c r="K114" s="21"/>
    </row>
    <row r="115" spans="1:11" ht="30" customHeight="1">
      <c r="A115" s="24"/>
      <c r="B115" s="25"/>
      <c r="C115" s="20"/>
      <c r="D115" s="94" t="s">
        <v>108</v>
      </c>
      <c r="E115" s="33" t="s">
        <v>130</v>
      </c>
      <c r="F115" s="129">
        <f>SUM(G115:J115)</f>
        <v>18.32</v>
      </c>
      <c r="G115" s="132"/>
      <c r="H115" s="131">
        <v>12.6</v>
      </c>
      <c r="I115" s="131">
        <v>5.72</v>
      </c>
      <c r="J115" s="127"/>
      <c r="K115" s="21"/>
    </row>
    <row r="116" spans="1:11" ht="18" customHeight="1">
      <c r="A116" s="24"/>
      <c r="B116" s="25"/>
      <c r="C116" s="20"/>
      <c r="D116" s="143" t="s">
        <v>168</v>
      </c>
      <c r="E116" s="144"/>
      <c r="F116" s="144"/>
      <c r="G116" s="144"/>
      <c r="H116" s="144"/>
      <c r="I116" s="144"/>
      <c r="J116" s="145"/>
      <c r="K116" s="21"/>
    </row>
    <row r="117" spans="1:11" ht="30" customHeight="1">
      <c r="A117" s="24"/>
      <c r="B117" s="25"/>
      <c r="C117" s="20"/>
      <c r="D117" s="88" t="s">
        <v>109</v>
      </c>
      <c r="E117" s="32" t="s">
        <v>15</v>
      </c>
      <c r="F117" s="119">
        <f>SUM(G117:J117)</f>
        <v>2919.6457463000002</v>
      </c>
      <c r="G117" s="133">
        <f>SUM(G118,G121,G125)</f>
        <v>0</v>
      </c>
      <c r="H117" s="133">
        <f>SUM(H118,H121,H125)</f>
        <v>2769.0429840500001</v>
      </c>
      <c r="I117" s="133">
        <f>SUM(I118,I121,I125)</f>
        <v>44.611143750000004</v>
      </c>
      <c r="J117" s="134">
        <f>SUM(J118,J121,J125)</f>
        <v>105.99161850000002</v>
      </c>
      <c r="K117" s="21"/>
    </row>
    <row r="118" spans="1:11" s="58" customFormat="1" ht="24" customHeight="1">
      <c r="A118" s="37"/>
      <c r="B118" s="26"/>
      <c r="C118" s="38"/>
      <c r="D118" s="89" t="s">
        <v>133</v>
      </c>
      <c r="E118" s="60" t="s">
        <v>169</v>
      </c>
      <c r="F118" s="126">
        <f>SUM(G118:J118)</f>
        <v>0</v>
      </c>
      <c r="G118" s="126">
        <f>SUM(G119:G120)</f>
        <v>0</v>
      </c>
      <c r="H118" s="126">
        <f>SUM(H119:H120)</f>
        <v>0</v>
      </c>
      <c r="I118" s="126">
        <f>SUM(I119:I120)</f>
        <v>0</v>
      </c>
      <c r="J118" s="124">
        <f>SUM(J119:J120)</f>
        <v>0</v>
      </c>
      <c r="K118" s="39"/>
    </row>
    <row r="119" spans="1:11" s="58" customFormat="1" ht="15" hidden="1" customHeight="1">
      <c r="A119" s="37"/>
      <c r="B119" s="26"/>
      <c r="C119" s="38"/>
      <c r="D119" s="90" t="s">
        <v>174</v>
      </c>
      <c r="E119" s="40"/>
      <c r="F119" s="40"/>
      <c r="G119" s="40"/>
      <c r="H119" s="40"/>
      <c r="I119" s="40"/>
      <c r="J119" s="104"/>
      <c r="K119" s="39"/>
    </row>
    <row r="120" spans="1:11" s="58" customFormat="1" ht="15" customHeight="1">
      <c r="A120" s="37"/>
      <c r="B120" s="26"/>
      <c r="C120" s="38"/>
      <c r="D120" s="91"/>
      <c r="E120" s="36" t="s">
        <v>161</v>
      </c>
      <c r="F120" s="42"/>
      <c r="G120" s="42"/>
      <c r="H120" s="42"/>
      <c r="I120" s="42"/>
      <c r="J120" s="105"/>
      <c r="K120" s="39"/>
    </row>
    <row r="121" spans="1:11" ht="24" customHeight="1">
      <c r="A121" s="25"/>
      <c r="B121" s="25"/>
      <c r="C121" s="20"/>
      <c r="D121" s="89" t="s">
        <v>134</v>
      </c>
      <c r="E121" s="60" t="s">
        <v>176</v>
      </c>
      <c r="F121" s="126">
        <f>SUM(G121:J121)</f>
        <v>2919.6457463000002</v>
      </c>
      <c r="G121" s="126">
        <f>SUM(G122:G124)</f>
        <v>0</v>
      </c>
      <c r="H121" s="126">
        <f>SUM(H122:H124)</f>
        <v>2769.0429840500001</v>
      </c>
      <c r="I121" s="126">
        <f>SUM(I122:I124)</f>
        <v>44.611143750000004</v>
      </c>
      <c r="J121" s="124">
        <f>SUM(J122:J124)</f>
        <v>105.99161850000002</v>
      </c>
      <c r="K121" s="21"/>
    </row>
    <row r="122" spans="1:11" s="58" customFormat="1" ht="15" hidden="1" customHeight="1">
      <c r="A122" s="37" t="s">
        <v>175</v>
      </c>
      <c r="B122" s="26"/>
      <c r="C122" s="38"/>
      <c r="D122" s="90" t="s">
        <v>153</v>
      </c>
      <c r="E122" s="40"/>
      <c r="F122" s="40"/>
      <c r="G122" s="40"/>
      <c r="H122" s="40"/>
      <c r="I122" s="40"/>
      <c r="J122" s="104"/>
      <c r="K122" s="39"/>
    </row>
    <row r="123" spans="1:11" s="58" customFormat="1" ht="15" customHeight="1">
      <c r="A123" s="37"/>
      <c r="B123" s="26"/>
      <c r="C123" s="115" t="s">
        <v>658</v>
      </c>
      <c r="D123" s="111" t="s">
        <v>665</v>
      </c>
      <c r="E123" s="43" t="s">
        <v>433</v>
      </c>
      <c r="F123" s="121">
        <f>SUM(G123:J123)</f>
        <v>2919.6457463000002</v>
      </c>
      <c r="G123" s="122"/>
      <c r="H123" s="122">
        <f>H114*189859.87/1000+H34*165.15/1000</f>
        <v>2769.0429840500001</v>
      </c>
      <c r="I123" s="122">
        <f>I34*165.15/1000</f>
        <v>44.611143750000004</v>
      </c>
      <c r="J123" s="122">
        <f>J34*165.15/1000</f>
        <v>105.99161850000002</v>
      </c>
      <c r="K123" s="39"/>
    </row>
    <row r="124" spans="1:11" s="58" customFormat="1" ht="15" customHeight="1">
      <c r="A124" s="37"/>
      <c r="B124" s="26"/>
      <c r="C124" s="38"/>
      <c r="D124" s="95"/>
      <c r="E124" s="36" t="s">
        <v>160</v>
      </c>
      <c r="F124" s="61"/>
      <c r="G124" s="61"/>
      <c r="H124" s="61"/>
      <c r="I124" s="61"/>
      <c r="J124" s="109"/>
      <c r="K124" s="39"/>
    </row>
    <row r="125" spans="1:11" s="58" customFormat="1" ht="24" customHeight="1">
      <c r="A125" s="37"/>
      <c r="B125" s="26"/>
      <c r="C125" s="38"/>
      <c r="D125" s="89" t="s">
        <v>135</v>
      </c>
      <c r="E125" s="60" t="s">
        <v>170</v>
      </c>
      <c r="F125" s="126">
        <f>SUM(G125:J125)</f>
        <v>0</v>
      </c>
      <c r="G125" s="126">
        <f>SUM(G126:G127)</f>
        <v>0</v>
      </c>
      <c r="H125" s="126">
        <f>SUM(H126:H127)</f>
        <v>0</v>
      </c>
      <c r="I125" s="126">
        <f>SUM(I126:I127)</f>
        <v>0</v>
      </c>
      <c r="J125" s="124">
        <f>SUM(J126:J127)</f>
        <v>0</v>
      </c>
      <c r="K125" s="39"/>
    </row>
    <row r="126" spans="1:11" s="58" customFormat="1" ht="15" hidden="1" customHeight="1">
      <c r="A126" s="37"/>
      <c r="B126" s="26"/>
      <c r="C126" s="38"/>
      <c r="D126" s="90" t="s">
        <v>154</v>
      </c>
      <c r="E126" s="40"/>
      <c r="F126" s="40"/>
      <c r="G126" s="40"/>
      <c r="H126" s="40"/>
      <c r="I126" s="40"/>
      <c r="J126" s="104"/>
      <c r="K126" s="39"/>
    </row>
    <row r="127" spans="1:11" s="58" customFormat="1" ht="15" customHeight="1">
      <c r="A127" s="26"/>
      <c r="B127" s="26"/>
      <c r="C127" s="38"/>
      <c r="D127" s="93"/>
      <c r="E127" s="84" t="s">
        <v>173</v>
      </c>
      <c r="F127" s="62"/>
      <c r="G127" s="62"/>
      <c r="H127" s="62"/>
      <c r="I127" s="62"/>
      <c r="J127" s="107"/>
      <c r="K127" s="39"/>
    </row>
    <row r="128" spans="1:11" s="58" customFormat="1" ht="18" customHeight="1">
      <c r="A128" s="26"/>
      <c r="B128" s="26"/>
      <c r="C128" s="38"/>
      <c r="D128" s="143" t="s">
        <v>171</v>
      </c>
      <c r="E128" s="144"/>
      <c r="F128" s="144"/>
      <c r="G128" s="144"/>
      <c r="H128" s="144"/>
      <c r="I128" s="144"/>
      <c r="J128" s="145"/>
      <c r="K128" s="39"/>
    </row>
    <row r="129" spans="1:11" s="58" customFormat="1" ht="24" customHeight="1">
      <c r="A129" s="26"/>
      <c r="B129" s="26"/>
      <c r="C129" s="38"/>
      <c r="D129" s="88" t="s">
        <v>109</v>
      </c>
      <c r="E129" s="85" t="s">
        <v>110</v>
      </c>
      <c r="F129" s="119">
        <f>SUM(G129:J129)</f>
        <v>0</v>
      </c>
      <c r="G129" s="118">
        <f>SUM(G130:G131)</f>
        <v>0</v>
      </c>
      <c r="H129" s="118">
        <f>SUM(H130:H131)</f>
        <v>0</v>
      </c>
      <c r="I129" s="118">
        <f>SUM(I130:I131)</f>
        <v>0</v>
      </c>
      <c r="J129" s="120">
        <f>SUM(J130:J131)</f>
        <v>0</v>
      </c>
      <c r="K129" s="39"/>
    </row>
    <row r="130" spans="1:11" s="58" customFormat="1" ht="15" hidden="1" customHeight="1">
      <c r="A130" s="37"/>
      <c r="B130" s="26"/>
      <c r="C130" s="38"/>
      <c r="D130" s="90" t="s">
        <v>158</v>
      </c>
      <c r="E130" s="40"/>
      <c r="F130" s="40"/>
      <c r="G130" s="40"/>
      <c r="H130" s="40"/>
      <c r="I130" s="40"/>
      <c r="J130" s="104"/>
      <c r="K130" s="39"/>
    </row>
    <row r="131" spans="1:11" s="58" customFormat="1" ht="15" customHeight="1">
      <c r="A131" s="26"/>
      <c r="B131" s="26"/>
      <c r="C131" s="38"/>
      <c r="D131" s="93"/>
      <c r="E131" s="84" t="s">
        <v>178</v>
      </c>
      <c r="F131" s="62"/>
      <c r="G131" s="62"/>
      <c r="H131" s="62"/>
      <c r="I131" s="62"/>
      <c r="J131" s="107"/>
      <c r="K131" s="39"/>
    </row>
    <row r="132" spans="1:11" ht="18" customHeight="1">
      <c r="A132" s="25"/>
      <c r="B132" s="54"/>
      <c r="C132" s="38"/>
      <c r="D132" s="143" t="s">
        <v>172</v>
      </c>
      <c r="E132" s="144"/>
      <c r="F132" s="144"/>
      <c r="G132" s="144"/>
      <c r="H132" s="144"/>
      <c r="I132" s="144"/>
      <c r="J132" s="145"/>
      <c r="K132" s="39"/>
    </row>
    <row r="133" spans="1:11" ht="30" customHeight="1">
      <c r="C133" s="38"/>
      <c r="D133" s="88" t="s">
        <v>109</v>
      </c>
      <c r="E133" s="85" t="s">
        <v>151</v>
      </c>
      <c r="F133" s="119">
        <f>SUM(G133:J133)</f>
        <v>1516.3186800000001</v>
      </c>
      <c r="G133" s="118">
        <f>SUM(G134,G137,G141)</f>
        <v>0</v>
      </c>
      <c r="H133" s="118">
        <f>SUM(H134,H137,H141)</f>
        <v>1516.3186800000001</v>
      </c>
      <c r="I133" s="118">
        <f>SUM(I134,I137,I141)</f>
        <v>0</v>
      </c>
      <c r="J133" s="120">
        <f>SUM(J134,J137,J141)</f>
        <v>0</v>
      </c>
      <c r="K133" s="39"/>
    </row>
    <row r="134" spans="1:11" ht="24" customHeight="1">
      <c r="C134" s="38"/>
      <c r="D134" s="89" t="s">
        <v>133</v>
      </c>
      <c r="E134" s="60" t="s">
        <v>169</v>
      </c>
      <c r="F134" s="126">
        <f>SUM(G134:J134)</f>
        <v>0</v>
      </c>
      <c r="G134" s="126">
        <f>SUM(G135:G136)</f>
        <v>0</v>
      </c>
      <c r="H134" s="126">
        <f>SUM(H135:H136)</f>
        <v>0</v>
      </c>
      <c r="I134" s="126">
        <f>SUM(I135:I136)</f>
        <v>0</v>
      </c>
      <c r="J134" s="124">
        <f>SUM(J135:J136)</f>
        <v>0</v>
      </c>
      <c r="K134" s="39"/>
    </row>
    <row r="135" spans="1:11" s="58" customFormat="1" ht="15" hidden="1" customHeight="1">
      <c r="A135" s="37"/>
      <c r="B135" s="26"/>
      <c r="C135" s="38"/>
      <c r="D135" s="90" t="s">
        <v>174</v>
      </c>
      <c r="E135" s="40"/>
      <c r="F135" s="40"/>
      <c r="G135" s="40"/>
      <c r="H135" s="40"/>
      <c r="I135" s="40"/>
      <c r="J135" s="104"/>
      <c r="K135" s="39"/>
    </row>
    <row r="136" spans="1:11" ht="15" customHeight="1">
      <c r="C136" s="38"/>
      <c r="D136" s="91"/>
      <c r="E136" s="135" t="s">
        <v>161</v>
      </c>
      <c r="F136" s="42"/>
      <c r="G136" s="42"/>
      <c r="H136" s="42"/>
      <c r="I136" s="42"/>
      <c r="J136" s="105"/>
      <c r="K136" s="39"/>
    </row>
    <row r="137" spans="1:11" ht="24" customHeight="1">
      <c r="C137" s="38"/>
      <c r="D137" s="89" t="s">
        <v>134</v>
      </c>
      <c r="E137" s="60" t="s">
        <v>176</v>
      </c>
      <c r="F137" s="126">
        <f>SUM(G137:J137)</f>
        <v>1516.3186800000001</v>
      </c>
      <c r="G137" s="126">
        <f>SUM(G138:G140)</f>
        <v>0</v>
      </c>
      <c r="H137" s="126">
        <f>SUM(H138:H140)</f>
        <v>1516.3186800000001</v>
      </c>
      <c r="I137" s="126">
        <f>SUM(I138:I140)</f>
        <v>0</v>
      </c>
      <c r="J137" s="124">
        <f>SUM(J138:J140)</f>
        <v>0</v>
      </c>
      <c r="K137" s="39"/>
    </row>
    <row r="138" spans="1:11" s="58" customFormat="1" ht="15" hidden="1" customHeight="1">
      <c r="A138" s="37"/>
      <c r="B138" s="26"/>
      <c r="C138" s="38"/>
      <c r="D138" s="90" t="s">
        <v>153</v>
      </c>
      <c r="E138" s="40"/>
      <c r="F138" s="40"/>
      <c r="G138" s="40"/>
      <c r="H138" s="40"/>
      <c r="I138" s="40"/>
      <c r="J138" s="104"/>
      <c r="K138" s="39"/>
    </row>
    <row r="139" spans="1:11" s="58" customFormat="1" ht="15" customHeight="1">
      <c r="A139" s="37"/>
      <c r="B139" s="26"/>
      <c r="C139" s="116" t="s">
        <v>658</v>
      </c>
      <c r="D139" s="111" t="s">
        <v>665</v>
      </c>
      <c r="E139" s="117" t="str">
        <f>IF('[3]46 - передача'!$E$123="", "", '[3]46 - передача'!$E$123)</f>
        <v>ОАО "Кубаньэнерго"</v>
      </c>
      <c r="F139" s="121">
        <f>SUM(G139:J139)</f>
        <v>1516.3186800000001</v>
      </c>
      <c r="G139" s="122"/>
      <c r="H139" s="122">
        <v>1516.3186800000001</v>
      </c>
      <c r="I139" s="122"/>
      <c r="J139" s="125"/>
      <c r="K139" s="39"/>
    </row>
    <row r="140" spans="1:11" ht="15" customHeight="1">
      <c r="C140" s="38"/>
      <c r="D140" s="95"/>
      <c r="E140" s="135" t="s">
        <v>160</v>
      </c>
      <c r="F140" s="61"/>
      <c r="G140" s="61"/>
      <c r="H140" s="61"/>
      <c r="I140" s="61"/>
      <c r="J140" s="109"/>
      <c r="K140" s="39"/>
    </row>
    <row r="141" spans="1:11" ht="24" customHeight="1">
      <c r="C141" s="38"/>
      <c r="D141" s="89" t="s">
        <v>135</v>
      </c>
      <c r="E141" s="60" t="s">
        <v>170</v>
      </c>
      <c r="F141" s="126">
        <f>SUM(G141:J141)</f>
        <v>0</v>
      </c>
      <c r="G141" s="126">
        <f>SUM(G142:G143)</f>
        <v>0</v>
      </c>
      <c r="H141" s="126">
        <f>SUM(H142:H143)</f>
        <v>0</v>
      </c>
      <c r="I141" s="126">
        <f>SUM(I142:I143)</f>
        <v>0</v>
      </c>
      <c r="J141" s="124">
        <f>SUM(J142:J143)</f>
        <v>0</v>
      </c>
      <c r="K141" s="39"/>
    </row>
    <row r="142" spans="1:11" s="58" customFormat="1" ht="15" hidden="1" customHeight="1">
      <c r="A142" s="37"/>
      <c r="B142" s="26"/>
      <c r="C142" s="38"/>
      <c r="D142" s="90" t="s">
        <v>154</v>
      </c>
      <c r="E142" s="40"/>
      <c r="F142" s="40"/>
      <c r="G142" s="40"/>
      <c r="H142" s="40"/>
      <c r="I142" s="40"/>
      <c r="J142" s="104"/>
      <c r="K142" s="39"/>
    </row>
    <row r="143" spans="1:11" ht="15" customHeight="1">
      <c r="C143" s="38"/>
      <c r="D143" s="93"/>
      <c r="E143" s="135" t="s">
        <v>173</v>
      </c>
      <c r="F143" s="62"/>
      <c r="G143" s="62"/>
      <c r="H143" s="62"/>
      <c r="I143" s="62"/>
      <c r="J143" s="107"/>
      <c r="K143" s="39"/>
    </row>
    <row r="144" spans="1:11" ht="9" customHeight="1">
      <c r="A144" s="24"/>
      <c r="B144" s="25"/>
      <c r="C144" s="20"/>
      <c r="D144" s="92"/>
      <c r="E144" s="71"/>
      <c r="F144" s="72"/>
      <c r="G144" s="73"/>
      <c r="H144" s="73"/>
      <c r="I144" s="73"/>
      <c r="J144" s="106"/>
      <c r="K144" s="21"/>
    </row>
    <row r="145" spans="1:11" ht="30" customHeight="1">
      <c r="C145" s="38"/>
      <c r="D145" s="89" t="s">
        <v>108</v>
      </c>
      <c r="E145" s="34" t="s">
        <v>166</v>
      </c>
      <c r="F145" s="126">
        <f>SUM(G145:J145)</f>
        <v>0</v>
      </c>
      <c r="G145" s="126">
        <f>SUM(G146:G147)</f>
        <v>0</v>
      </c>
      <c r="H145" s="126">
        <f>SUM(H146:H147)</f>
        <v>0</v>
      </c>
      <c r="I145" s="126">
        <f>SUM(I146:I147)</f>
        <v>0</v>
      </c>
      <c r="J145" s="124">
        <f>SUM(J146:J147)</f>
        <v>0</v>
      </c>
      <c r="K145" s="39"/>
    </row>
    <row r="146" spans="1:11" s="58" customFormat="1" ht="15" hidden="1" customHeight="1">
      <c r="A146" s="37"/>
      <c r="B146" s="26"/>
      <c r="C146" s="38"/>
      <c r="D146" s="90" t="s">
        <v>165</v>
      </c>
      <c r="E146" s="40"/>
      <c r="F146" s="40"/>
      <c r="G146" s="40"/>
      <c r="H146" s="40"/>
      <c r="I146" s="40"/>
      <c r="J146" s="104"/>
      <c r="K146" s="39"/>
    </row>
    <row r="147" spans="1:11" ht="15" customHeight="1" thickBot="1">
      <c r="C147" s="38"/>
      <c r="D147" s="99"/>
      <c r="E147" s="136" t="s">
        <v>178</v>
      </c>
      <c r="F147" s="100"/>
      <c r="G147" s="100"/>
      <c r="H147" s="100"/>
      <c r="I147" s="100"/>
      <c r="J147" s="110"/>
      <c r="K147" s="39"/>
    </row>
    <row r="148" spans="1:11">
      <c r="C148" s="63"/>
      <c r="D148" s="64"/>
      <c r="E148" s="65"/>
      <c r="F148" s="66"/>
      <c r="G148" s="66"/>
      <c r="H148" s="66"/>
      <c r="I148" s="66"/>
      <c r="J148" s="66"/>
      <c r="K148" s="67"/>
    </row>
  </sheetData>
  <mergeCells count="8">
    <mergeCell ref="D128:J128"/>
    <mergeCell ref="D132:J132"/>
    <mergeCell ref="D9:J9"/>
    <mergeCell ref="G11:H12"/>
    <mergeCell ref="D17:J17"/>
    <mergeCell ref="D65:J65"/>
    <mergeCell ref="D113:J113"/>
    <mergeCell ref="D116:J116"/>
  </mergeCells>
  <dataValidations count="6">
    <dataValidation type="list" allowBlank="1" showInputMessage="1" showErrorMessage="1" errorTitle="Внимание" error="Выберите значение из предложенного списка!" sqref="E37:E40">
      <formula1>sbwt_name</formula1>
    </dataValidation>
    <dataValidation type="list" allowBlank="1" showInputMessage="1" showErrorMessage="1" errorTitle="Внимание" error="Выберите значение из списка!" sqref="E12">
      <formula1>"0,1,2,3,4,5,6,7,8,9,10"</formula1>
    </dataValidation>
    <dataValidation type="list" allowBlank="1" showInputMessage="1" showErrorMessage="1" errorTitle="Внимание" error="Выберите значение из предложенного списка!" sqref="E26">
      <formula1>post_without_enes_name</formula1>
    </dataValidation>
    <dataValidation type="list" allowBlank="1" showInputMessage="1" showErrorMessage="1" errorTitle="Внимание" error="Выберите значение из предложенного списка!" sqref="E44 E22 E123">
      <formula1>tso_name</formula1>
    </dataValidation>
    <dataValidation type="decimal" allowBlank="1" showInputMessage="1" showErrorMessage="1" sqref="G144:I144 G109:I109 G105:I105 I32:I33 H31:H33 G29:G33 G81:I81 G57:I57 G61:I6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G123:J123 G114:J115 J105 G104:J104 G107:J108 G110:J111 J109 G19:J19 G28:J28 H30:J30 J32:J33 I31:J31 G26:J26 G22:J22 G37:J40 G44:J44 G92:J92 G76:J76 J81 G77 G78:J80 J57 J61 G67:J67 G56:J56 G59:J60 G62:J63 G74:J74 G70:J70 G85:J88 G139:J139">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4"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22" location="'46 - передача'!$A$1" tooltip="Удалить" display="Удалить"/>
    <hyperlink ref="C123" location="'46 - передача'!$A$1" tooltip="Удалить" display="Удалить"/>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30</vt:i4>
      </vt:variant>
    </vt:vector>
  </HeadingPairs>
  <TitlesOfParts>
    <vt:vector size="42"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add_gen_company_locked_range</vt:lpstr>
      <vt:lpstr>add_gen_company_range</vt:lpstr>
      <vt:lpstr>add_net_company_locked_range</vt:lpstr>
      <vt:lpstr>add_net_company_range</vt:lpstr>
      <vt:lpstr>add_other_company_locked_range</vt:lpstr>
      <vt:lpstr>add_other_company_range</vt:lpstr>
      <vt:lpstr>add_sbwt_company_locked_range</vt:lpstr>
      <vt:lpstr>add_sbwt_company_range</vt:lpstr>
      <vt:lpstr>LIST_ORG_EE</vt:lpstr>
      <vt:lpstr>logic</vt:lpstr>
      <vt:lpstr>MONTH</vt:lpstr>
      <vt:lpstr>post_name</vt:lpstr>
      <vt:lpstr>post_without_enes_name</vt:lpstr>
      <vt:lpstr>potr_name</vt:lpstr>
      <vt:lpstr>REESTR_TEMP</vt:lpstr>
      <vt:lpstr>REGION</vt:lpstr>
      <vt:lpstr>region_range</vt:lpstr>
      <vt:lpstr>sbwt_name</vt:lpstr>
      <vt:lpstr>sbwt_name_o</vt:lpstr>
      <vt:lpstr>sbwt_name_oep</vt:lpstr>
      <vt:lpstr>sbwt_name_p</vt:lpstr>
      <vt:lpstr>sbwt_post_name</vt:lpstr>
      <vt:lpstr>title_post_name</vt:lpstr>
      <vt:lpstr>title_post_without_enes_name</vt:lpstr>
      <vt:lpstr>title_sbwt_name</vt:lpstr>
      <vt:lpstr>title_tso_name</vt:lpstr>
      <vt:lpstr>tso_name</vt:lpstr>
      <vt:lpstr>tso_name_p</vt:lpstr>
      <vt:lpstr>XML_ORG_LIST_TAG_NAMES</vt:lpstr>
      <vt:lpstr>YEAR</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Фактические объёмы электроэнергии и мощности сетевой организации</dc:title>
  <dc:subject>Фактические объёмы электроэнергии и мощности сетевой организации</dc:subject>
  <dc:creator>*</dc:creator>
  <cp:lastModifiedBy>Gizikova</cp:lastModifiedBy>
  <cp:lastPrinted>2015-07-01T10:51:38Z</cp:lastPrinted>
  <dcterms:created xsi:type="dcterms:W3CDTF">2009-01-25T23:42:29Z</dcterms:created>
  <dcterms:modified xsi:type="dcterms:W3CDTF">2019-02-04T13:52:06Z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i4>1</vt:i4>
  </property>
  <property fmtid="{D5CDD505-2E9C-101B-9397-08002B2CF9AE}" pid="3" name="Version">
    <vt:lpwstr>KOTEL.NET.FACT.3.23</vt:lpwstr>
  </property>
  <property fmtid="{D5CDD505-2E9C-101B-9397-08002B2CF9AE}" pid="4" name="entityid">
    <vt:lpwstr/>
  </property>
  <property fmtid="{D5CDD505-2E9C-101B-9397-08002B2CF9AE}" pid="5" name="UserComments">
    <vt:lpwstr/>
  </property>
  <property fmtid="{D5CDD505-2E9C-101B-9397-08002B2CF9AE}" pid="6" name="keywords">
    <vt:lpwstr/>
  </property>
  <property fmtid="{D5CDD505-2E9C-101B-9397-08002B2CF9AE}" pid="7" name="PeriodLength">
    <vt:lpwstr/>
  </property>
  <property fmtid="{D5CDD505-2E9C-101B-9397-08002B2CF9AE}" pid="8" name="Period">
    <vt:lpwstr/>
  </property>
  <property fmtid="{D5CDD505-2E9C-101B-9397-08002B2CF9AE}" pid="9" name="EditTemplate">
    <vt:bool>true</vt:bool>
  </property>
  <property fmtid="{D5CDD505-2E9C-101B-9397-08002B2CF9AE}" pid="10" name="CurrentVersion">
    <vt:lpwstr>1.1</vt:lpwstr>
  </property>
  <property fmtid="{D5CDD505-2E9C-101B-9397-08002B2CF9AE}" pid="11" name="XsltDocFilePath">
    <vt:lpwstr/>
  </property>
  <property fmtid="{D5CDD505-2E9C-101B-9397-08002B2CF9AE}" pid="12" name="XslViewFilePath">
    <vt:lpwstr/>
  </property>
  <property fmtid="{D5CDD505-2E9C-101B-9397-08002B2CF9AE}" pid="13" name="RootDocFilePath">
    <vt:lpwstr/>
  </property>
  <property fmtid="{D5CDD505-2E9C-101B-9397-08002B2CF9AE}" pid="14" name="HtmlTempFilePath">
    <vt:lpwstr/>
  </property>
  <property fmtid="{D5CDD505-2E9C-101B-9397-08002B2CF9AE}" pid="15" name="XMLTempFilePath">
    <vt:lpwstr/>
  </property>
  <property fmtid="{D5CDD505-2E9C-101B-9397-08002B2CF9AE}" pid="16" name="TemplateOperationMode">
    <vt:i4>3</vt:i4>
  </property>
  <property fmtid="{D5CDD505-2E9C-101B-9397-08002B2CF9AE}" pid="17" name="Periodicity">
    <vt:lpwstr>MONT</vt:lpwstr>
  </property>
  <property fmtid="{D5CDD505-2E9C-101B-9397-08002B2CF9AE}" pid="18" name="TypePlanning">
    <vt:lpwstr>FACT</vt:lpwstr>
  </property>
</Properties>
</file>